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M:\Finance\Reporting extern\YEC 2024\Webseite Excel past 4 years\"/>
    </mc:Choice>
  </mc:AlternateContent>
  <xr:revisionPtr revIDLastSave="0" documentId="13_ncr:1_{4D11DCB7-D428-44A5-9902-750D0B98818D}" xr6:coauthVersionLast="47" xr6:coauthVersionMax="47" xr10:uidLastSave="{00000000-0000-0000-0000-000000000000}"/>
  <bookViews>
    <workbookView xWindow="28680" yWindow="-120" windowWidth="29040" windowHeight="17520" activeTab="6" xr2:uid="{BC84D2B4-DB1E-469B-A772-F967409657AF}"/>
  </bookViews>
  <sheets>
    <sheet name="BS YE 2021-2024" sheetId="1" r:id="rId1"/>
    <sheet name="BS HY 2021-2024" sheetId="18" r:id="rId2"/>
    <sheet name="IS YE 2021-2024" sheetId="3" r:id="rId3"/>
    <sheet name="IS HY 2021-2024" sheetId="19" r:id="rId4"/>
    <sheet name="CF YE 2021-2024" sheetId="6" r:id="rId5"/>
    <sheet name="CF HY 2021-2024" sheetId="20" r:id="rId6"/>
    <sheet name="Sales Development" sheetId="21" r:id="rId7"/>
  </sheets>
  <externalReferences>
    <externalReference r:id="rId8"/>
    <externalReference r:id="rId9"/>
  </externalReferences>
  <definedNames>
    <definedName name="a">#REF!</definedName>
    <definedName name="b">#REF!</definedName>
    <definedName name="CIQWBGuid" hidden="1">"c74295e8-c0fe-4efc-8cd3-beb36f9f7929"</definedName>
    <definedName name="_xlnm.Print_Area" localSheetId="5">'CF HY 2021-2024'!$A$1:$D$36</definedName>
    <definedName name="_xlnm.Print_Area" localSheetId="4">'CF YE 2021-2024'!$A$1:$D$43</definedName>
    <definedName name="_xlnm.Print_Area" localSheetId="3">'IS HY 2021-2024'!$A$1:$D$22</definedName>
    <definedName name="_xlnm.Print_Area" localSheetId="2">'IS YE 2021-2024'!$A$1:$D$22</definedName>
    <definedName name="_xlnm.Print_Titles" localSheetId="3">'IS HY 2021-2024'!$H:$H</definedName>
    <definedName name="_xlnm.Print_Titles" localSheetId="2">'IS YE 2021-2024'!$H:$H</definedName>
    <definedName name="Entities">[1]Parameter!$A$17:$B$40</definedName>
    <definedName name="Kopie">#REF!</definedName>
    <definedName name="Kopie_16">#REF!</definedName>
    <definedName name="Kopie_2">#REF!</definedName>
    <definedName name="Kopie_3">#REF!</definedName>
    <definedName name="Kopie_4">#REF!</definedName>
    <definedName name="Kopiee">#REF!</definedName>
    <definedName name="Monate">'[2]2002'!$AT$1</definedName>
    <definedName name="N5.1_Property_neu">#REF!</definedName>
    <definedName name="TM1REBUILDOPTION">0</definedName>
    <definedName name="TM1Server">#REF!</definedName>
    <definedName name="TM1Server_Kopi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1" l="1"/>
  <c r="E6" i="21"/>
  <c r="F6" i="21"/>
  <c r="C6" i="6"/>
  <c r="B10" i="3"/>
  <c r="B8" i="3"/>
  <c r="D11" i="3"/>
  <c r="B24" i="18"/>
  <c r="B11" i="18"/>
  <c r="B20" i="1"/>
  <c r="B23" i="1"/>
  <c r="B5" i="1"/>
  <c r="B28" i="1"/>
  <c r="B6" i="1"/>
  <c r="B5" i="20" l="1"/>
  <c r="B4" i="6" l="1"/>
  <c r="C15" i="6" l="1"/>
  <c r="C10" i="6"/>
  <c r="F24" i="18" l="1"/>
  <c r="F5" i="18"/>
  <c r="D24" i="18" l="1"/>
  <c r="D23" i="1" l="1"/>
  <c r="B42" i="6" l="1"/>
  <c r="C42" i="6"/>
  <c r="B9" i="19" l="1"/>
  <c r="B12" i="19" s="1"/>
  <c r="B15" i="19" s="1"/>
  <c r="B17" i="19" s="1"/>
  <c r="D9" i="19"/>
  <c r="D12" i="19" s="1"/>
  <c r="D15" i="19" s="1"/>
  <c r="D17" i="19" s="1"/>
  <c r="B9" i="3"/>
  <c r="D9" i="3"/>
  <c r="D12" i="3" s="1"/>
  <c r="D15" i="3" s="1"/>
  <c r="D17" i="3" s="1"/>
  <c r="B25" i="1"/>
  <c r="B37" i="18" l="1"/>
  <c r="D37" i="18"/>
  <c r="D30" i="18"/>
  <c r="B25" i="18"/>
  <c r="D25" i="18"/>
  <c r="B15" i="18"/>
  <c r="D15" i="18"/>
  <c r="D8" i="18"/>
  <c r="F37" i="18"/>
  <c r="F30" i="18"/>
  <c r="F25" i="18"/>
  <c r="F39" i="18" s="1"/>
  <c r="F15" i="18"/>
  <c r="B8" i="18"/>
  <c r="B31" i="1"/>
  <c r="B12" i="1"/>
  <c r="D16" i="18" l="1"/>
  <c r="E4" i="18" s="1"/>
  <c r="F38" i="18"/>
  <c r="G35" i="18"/>
  <c r="G24" i="18"/>
  <c r="G28" i="18"/>
  <c r="G29" i="18"/>
  <c r="G34" i="18"/>
  <c r="G26" i="18"/>
  <c r="G30" i="18"/>
  <c r="G23" i="18"/>
  <c r="G25" i="18"/>
  <c r="G27" i="18"/>
  <c r="G31" i="18"/>
  <c r="G32" i="18"/>
  <c r="G33" i="18"/>
  <c r="E12" i="18"/>
  <c r="D38" i="18"/>
  <c r="B16" i="18"/>
  <c r="C16" i="18" s="1"/>
  <c r="G20" i="18"/>
  <c r="G22" i="18"/>
  <c r="G21" i="18"/>
  <c r="G19" i="18"/>
  <c r="G39" i="18"/>
  <c r="G38" i="18"/>
  <c r="G37" i="18"/>
  <c r="G36" i="18"/>
  <c r="D39" i="18"/>
  <c r="C13" i="18" l="1"/>
  <c r="C14" i="18"/>
  <c r="C11" i="18"/>
  <c r="C15" i="18"/>
  <c r="E8" i="18"/>
  <c r="E7" i="18"/>
  <c r="E5" i="18"/>
  <c r="E16" i="18"/>
  <c r="E14" i="18"/>
  <c r="E15" i="18"/>
  <c r="E10" i="18"/>
  <c r="E9" i="18"/>
  <c r="E13" i="18"/>
  <c r="E11" i="18"/>
  <c r="E6" i="18"/>
  <c r="C9" i="18"/>
  <c r="E25" i="18"/>
  <c r="C8" i="18"/>
  <c r="E36" i="18"/>
  <c r="C12" i="18"/>
  <c r="C4" i="18"/>
  <c r="C5" i="18"/>
  <c r="C6" i="18"/>
  <c r="C7" i="18"/>
  <c r="C10" i="18"/>
  <c r="E35" i="18"/>
  <c r="E24" i="18"/>
  <c r="E23" i="18"/>
  <c r="E34" i="18"/>
  <c r="E33" i="18"/>
  <c r="E32" i="18"/>
  <c r="E22" i="18"/>
  <c r="E31" i="18"/>
  <c r="E21" i="18"/>
  <c r="E30" i="18"/>
  <c r="E20" i="18"/>
  <c r="E29" i="18"/>
  <c r="E19" i="18"/>
  <c r="E28" i="18"/>
  <c r="E39" i="18"/>
  <c r="E27" i="18"/>
  <c r="E38" i="18"/>
  <c r="E37" i="18"/>
  <c r="E26" i="18"/>
  <c r="B38" i="1" l="1"/>
  <c r="B39" i="1" s="1"/>
  <c r="D38" i="1"/>
  <c r="D31" i="1"/>
  <c r="D25" i="1"/>
  <c r="B14" i="1"/>
  <c r="D14" i="1"/>
  <c r="B8" i="1"/>
  <c r="D8" i="1"/>
  <c r="D15" i="1" s="1"/>
  <c r="D39" i="1" l="1"/>
  <c r="B15" i="1"/>
  <c r="B40" i="1"/>
  <c r="D40" i="1"/>
  <c r="B31" i="20"/>
  <c r="C31" i="20"/>
  <c r="B22" i="20"/>
  <c r="C22" i="20"/>
  <c r="B12" i="20"/>
  <c r="B17" i="20" s="1"/>
  <c r="C12" i="20"/>
  <c r="C17" i="20" s="1"/>
  <c r="B38" i="6"/>
  <c r="B28" i="6"/>
  <c r="B19" i="6"/>
  <c r="B13" i="6"/>
  <c r="C38" i="6"/>
  <c r="C28" i="6"/>
  <c r="C13" i="6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4" i="19"/>
  <c r="E15" i="3"/>
  <c r="B12" i="3"/>
  <c r="B15" i="3" s="1"/>
  <c r="B17" i="3" s="1"/>
  <c r="C17" i="3" s="1"/>
  <c r="C7" i="3"/>
  <c r="C5" i="3"/>
  <c r="C6" i="3"/>
  <c r="C8" i="3"/>
  <c r="C9" i="3"/>
  <c r="C10" i="3"/>
  <c r="C11" i="3"/>
  <c r="C12" i="3"/>
  <c r="C13" i="3"/>
  <c r="C14" i="3"/>
  <c r="C16" i="3"/>
  <c r="C4" i="3"/>
  <c r="E5" i="3"/>
  <c r="E6" i="3"/>
  <c r="E7" i="3"/>
  <c r="E8" i="3"/>
  <c r="E9" i="3"/>
  <c r="E10" i="3"/>
  <c r="E11" i="3"/>
  <c r="E12" i="3"/>
  <c r="E13" i="3"/>
  <c r="E14" i="3"/>
  <c r="E16" i="3"/>
  <c r="E17" i="3"/>
  <c r="E4" i="3"/>
  <c r="F8" i="18"/>
  <c r="F16" i="18" s="1"/>
  <c r="C15" i="3" l="1"/>
  <c r="B33" i="20"/>
  <c r="C33" i="20"/>
  <c r="G5" i="18"/>
  <c r="G7" i="18"/>
  <c r="G13" i="18"/>
  <c r="G14" i="18"/>
  <c r="G6" i="18"/>
  <c r="G8" i="18"/>
  <c r="G9" i="18"/>
  <c r="G10" i="18"/>
  <c r="G11" i="18"/>
  <c r="G12" i="18"/>
  <c r="G16" i="18"/>
  <c r="G4" i="18"/>
  <c r="G15" i="18"/>
  <c r="C19" i="6"/>
  <c r="C23" i="6" s="1"/>
  <c r="C40" i="6" s="1"/>
  <c r="B23" i="6"/>
  <c r="B40" i="6" s="1"/>
  <c r="B30" i="18" l="1"/>
  <c r="C31" i="1"/>
  <c r="C29" i="1"/>
  <c r="C19" i="1"/>
  <c r="C20" i="1"/>
  <c r="C21" i="1"/>
  <c r="C22" i="1"/>
  <c r="C23" i="1"/>
  <c r="C24" i="1"/>
  <c r="C25" i="1"/>
  <c r="C26" i="1"/>
  <c r="C27" i="1"/>
  <c r="C28" i="1"/>
  <c r="C30" i="1"/>
  <c r="C32" i="1"/>
  <c r="C33" i="1"/>
  <c r="C34" i="1"/>
  <c r="C35" i="1"/>
  <c r="C36" i="1"/>
  <c r="C37" i="1"/>
  <c r="C38" i="1"/>
  <c r="C39" i="1"/>
  <c r="C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8" i="1"/>
  <c r="C5" i="1"/>
  <c r="C6" i="1"/>
  <c r="C7" i="1"/>
  <c r="C8" i="1"/>
  <c r="C9" i="1"/>
  <c r="C10" i="1"/>
  <c r="C11" i="1"/>
  <c r="C12" i="1"/>
  <c r="C13" i="1"/>
  <c r="C14" i="1"/>
  <c r="C4" i="1"/>
  <c r="E5" i="1"/>
  <c r="E6" i="1"/>
  <c r="E7" i="1"/>
  <c r="E8" i="1"/>
  <c r="E9" i="1"/>
  <c r="E10" i="1"/>
  <c r="E11" i="1"/>
  <c r="E12" i="1"/>
  <c r="E13" i="1"/>
  <c r="E14" i="1"/>
  <c r="E4" i="1"/>
  <c r="B38" i="18" l="1"/>
  <c r="B39" i="18"/>
  <c r="C20" i="18" l="1"/>
  <c r="C34" i="18"/>
  <c r="C21" i="18"/>
  <c r="C26" i="18"/>
  <c r="C29" i="18"/>
  <c r="C32" i="18"/>
  <c r="C36" i="18"/>
  <c r="C37" i="18"/>
  <c r="C19" i="18"/>
  <c r="C22" i="18"/>
  <c r="C28" i="18"/>
  <c r="C30" i="18"/>
  <c r="C31" i="18"/>
  <c r="C35" i="18"/>
  <c r="C38" i="18"/>
  <c r="C23" i="18"/>
  <c r="C27" i="18"/>
  <c r="C33" i="18"/>
  <c r="C39" i="18"/>
  <c r="C24" i="18"/>
  <c r="C25" i="18"/>
</calcChain>
</file>

<file path=xl/sharedStrings.xml><?xml version="1.0" encoding="utf-8"?>
<sst xmlns="http://schemas.openxmlformats.org/spreadsheetml/2006/main" count="254" uniqueCount="118">
  <si>
    <t>CONSOLIDATED BALANCE SHEET</t>
  </si>
  <si>
    <t>in CHF 1 000</t>
  </si>
  <si>
    <t>in %</t>
  </si>
  <si>
    <t>Assets</t>
  </si>
  <si>
    <t>Property, plant and equipment</t>
  </si>
  <si>
    <t>Intangible assets</t>
  </si>
  <si>
    <t>Other non-current assets</t>
  </si>
  <si>
    <t>Deferred tax assets</t>
  </si>
  <si>
    <t>Non-current assets</t>
  </si>
  <si>
    <t>Inventories</t>
  </si>
  <si>
    <t>Trade accounts receivable</t>
  </si>
  <si>
    <t>Other accounts receivable</t>
  </si>
  <si>
    <t>Prepaid expenses and accruals</t>
  </si>
  <si>
    <t>Cash and cash equivalents</t>
  </si>
  <si>
    <t>Current assets</t>
  </si>
  <si>
    <t>Total assets</t>
  </si>
  <si>
    <r>
      <t>Liabilities and shareholders</t>
    </r>
    <r>
      <rPr>
        <b/>
        <sz val="10"/>
        <rFont val="Calibri"/>
        <family val="2"/>
      </rPr>
      <t>’</t>
    </r>
    <r>
      <rPr>
        <b/>
        <sz val="10"/>
        <rFont val="Aptos Narrow"/>
        <family val="2"/>
        <scheme val="minor"/>
      </rPr>
      <t xml:space="preserve"> equity</t>
    </r>
  </si>
  <si>
    <t>Share capital</t>
  </si>
  <si>
    <t>Mandatory convertible note</t>
  </si>
  <si>
    <t>Capital reserves</t>
  </si>
  <si>
    <t>Retained earnings</t>
  </si>
  <si>
    <t>Total equity</t>
  </si>
  <si>
    <t>Long-term provisions</t>
  </si>
  <si>
    <t>Deferred tax liabilities</t>
  </si>
  <si>
    <t>Long-term financial liabilities</t>
  </si>
  <si>
    <t>Liabilities for post-employment benefits</t>
  </si>
  <si>
    <t>Non-current liabilities</t>
  </si>
  <si>
    <t>Short-term financial liabilities</t>
  </si>
  <si>
    <t>Trade accounts payable</t>
  </si>
  <si>
    <t>Other current liabilities</t>
  </si>
  <si>
    <t>Accruals</t>
  </si>
  <si>
    <t>Short-term provisions</t>
  </si>
  <si>
    <t>Income tax payable</t>
  </si>
  <si>
    <t>Current liabilities</t>
  </si>
  <si>
    <t>Total liabilities</t>
  </si>
  <si>
    <t>Total equity and liabilities</t>
  </si>
  <si>
    <t>Other long-term liabilities</t>
  </si>
  <si>
    <t>CONSOLIDATED INCOME STATEMENT</t>
  </si>
  <si>
    <t>Net Sales</t>
  </si>
  <si>
    <t>Change in inventory of finished and unfinished goods</t>
  </si>
  <si>
    <t>Material costs</t>
  </si>
  <si>
    <t>Personnel costs</t>
  </si>
  <si>
    <t>Other operating income</t>
  </si>
  <si>
    <t>Other operating expenses</t>
  </si>
  <si>
    <t>EBITDA</t>
  </si>
  <si>
    <t>Depreciation and impairment</t>
  </si>
  <si>
    <t>Amortization and impairment</t>
  </si>
  <si>
    <t>Operating profit (EBIT)</t>
  </si>
  <si>
    <t>Financial income</t>
  </si>
  <si>
    <t>Financial expenses</t>
  </si>
  <si>
    <t>Profit before tax (EBT)</t>
  </si>
  <si>
    <t>Income tax</t>
  </si>
  <si>
    <t>Net profit</t>
  </si>
  <si>
    <t>Earnings per share (in CHF)</t>
  </si>
  <si>
    <t>- basic</t>
  </si>
  <si>
    <t>- diluted</t>
  </si>
  <si>
    <t>Depreciation</t>
  </si>
  <si>
    <t>Impairment</t>
  </si>
  <si>
    <t xml:space="preserve">Amortization </t>
  </si>
  <si>
    <t>Interest income</t>
  </si>
  <si>
    <t>Interest expenses</t>
  </si>
  <si>
    <t>Tax expenses</t>
  </si>
  <si>
    <t>Change in provisions</t>
  </si>
  <si>
    <t>Change in other non-current assets</t>
  </si>
  <si>
    <t>Other non-cash-items</t>
  </si>
  <si>
    <t>Subtotal before working capital changes</t>
  </si>
  <si>
    <t>Change in inventories</t>
  </si>
  <si>
    <t>Change in trade accounts receivable</t>
  </si>
  <si>
    <t>Change in other current assets</t>
  </si>
  <si>
    <t>Change in trade accounts payable</t>
  </si>
  <si>
    <t>Change in other current liabilities</t>
  </si>
  <si>
    <t>Change in working capital</t>
  </si>
  <si>
    <t>Income tax paid</t>
  </si>
  <si>
    <t>Interest paid</t>
  </si>
  <si>
    <t>Interest received</t>
  </si>
  <si>
    <t>Net cash (used in) / from operating activities</t>
  </si>
  <si>
    <t>Purchase of property, plant and equipment</t>
  </si>
  <si>
    <t>Proceeds from sale of property, plant and equipment</t>
  </si>
  <si>
    <t>Purchase of intangible assets</t>
  </si>
  <si>
    <t>Acquisition of subsidiaries, net of cash acquired</t>
  </si>
  <si>
    <t>Net cash used in investing activities</t>
  </si>
  <si>
    <t>Purchase of treasury shares (net)</t>
  </si>
  <si>
    <t>Repayment of finance lease liabilities</t>
  </si>
  <si>
    <t>Proceeds from borrowings short-term</t>
  </si>
  <si>
    <t>Proceeds from borrowings long term</t>
  </si>
  <si>
    <t>Repayment of borrowings short-term</t>
  </si>
  <si>
    <t>Net cash from financing activities</t>
  </si>
  <si>
    <t>Currency translation effects</t>
  </si>
  <si>
    <t>Net increase in cash and cash equivalents</t>
  </si>
  <si>
    <t>Cash and cash equivalents at the beginning of the period</t>
  </si>
  <si>
    <t>Cash and cash equivalents at the end of the period</t>
  </si>
  <si>
    <t>Transaction costs on conversion of MCNs</t>
  </si>
  <si>
    <t>Repayment of borrowings long-term</t>
  </si>
  <si>
    <t>CONSOLIDATED CASH FLOW STATEMENT</t>
  </si>
  <si>
    <t>Issuance of mandatory convertible note</t>
  </si>
  <si>
    <t>Payment to shareholders from capital contribution reserves</t>
  </si>
  <si>
    <t>Marketable securities</t>
  </si>
  <si>
    <t>Treasury shares</t>
  </si>
  <si>
    <r>
      <t xml:space="preserve">2023 </t>
    </r>
    <r>
      <rPr>
        <b/>
        <vertAlign val="superscript"/>
        <sz val="10"/>
        <rFont val="Aptos Narrow"/>
        <family val="2"/>
        <scheme val="minor"/>
      </rPr>
      <t>1)</t>
    </r>
  </si>
  <si>
    <r>
      <rPr>
        <vertAlign val="superscript"/>
        <sz val="10"/>
        <rFont val="Aptos Narrow"/>
        <family val="2"/>
        <scheme val="minor"/>
      </rPr>
      <t>1)</t>
    </r>
    <r>
      <rPr>
        <sz val="10"/>
        <rFont val="Aptos Narrow"/>
        <family val="2"/>
        <scheme val="minor"/>
      </rPr>
      <t xml:space="preserve"> Restated: Change to the Consolidation and Valuation Principles - Accounting for Goodwill</t>
    </r>
  </si>
  <si>
    <r>
      <t>31.12.2023</t>
    </r>
    <r>
      <rPr>
        <b/>
        <vertAlign val="superscript"/>
        <sz val="10"/>
        <rFont val="Aptos Narrow"/>
        <family val="2"/>
        <scheme val="minor"/>
      </rPr>
      <t xml:space="preserve"> 1)</t>
    </r>
  </si>
  <si>
    <t>Cash flow hedging reserve</t>
  </si>
  <si>
    <t>Translation reserve</t>
  </si>
  <si>
    <r>
      <t>30.06.2023</t>
    </r>
    <r>
      <rPr>
        <b/>
        <vertAlign val="superscript"/>
        <sz val="10"/>
        <rFont val="Aptos Narrow"/>
        <family val="2"/>
        <scheme val="minor"/>
      </rPr>
      <t xml:space="preserve"> 1)</t>
    </r>
  </si>
  <si>
    <r>
      <t>30.06.2022</t>
    </r>
    <r>
      <rPr>
        <b/>
        <vertAlign val="superscript"/>
        <sz val="10"/>
        <rFont val="Aptos Narrow"/>
        <family val="2"/>
        <scheme val="minor"/>
      </rPr>
      <t xml:space="preserve"> 1)</t>
    </r>
  </si>
  <si>
    <t>01.01. - 30.06.2024</t>
  </si>
  <si>
    <r>
      <t xml:space="preserve">01.01. - 30.06.2023 </t>
    </r>
    <r>
      <rPr>
        <b/>
        <vertAlign val="superscript"/>
        <sz val="10"/>
        <rFont val="Aptos Narrow"/>
        <family val="2"/>
        <scheme val="minor"/>
      </rPr>
      <t>1)</t>
    </r>
  </si>
  <si>
    <t>- Organic growth</t>
  </si>
  <si>
    <t>- Currency impact</t>
  </si>
  <si>
    <t xml:space="preserve">- Acquisitions </t>
  </si>
  <si>
    <t>Change to previous year</t>
  </si>
  <si>
    <r>
      <t>31.12.2022</t>
    </r>
    <r>
      <rPr>
        <b/>
        <vertAlign val="superscript"/>
        <sz val="10"/>
        <rFont val="Aptos Narrow"/>
        <family val="2"/>
        <scheme val="minor"/>
      </rPr>
      <t xml:space="preserve"> 1)</t>
    </r>
  </si>
  <si>
    <r>
      <t>31.12.2021</t>
    </r>
    <r>
      <rPr>
        <b/>
        <vertAlign val="superscript"/>
        <sz val="10"/>
        <rFont val="Aptos Narrow"/>
        <family val="2"/>
        <scheme val="minor"/>
      </rPr>
      <t xml:space="preserve"> 1)</t>
    </r>
  </si>
  <si>
    <r>
      <t xml:space="preserve">2022 </t>
    </r>
    <r>
      <rPr>
        <b/>
        <vertAlign val="superscript"/>
        <sz val="10"/>
        <rFont val="Aptos Narrow"/>
        <family val="2"/>
        <scheme val="minor"/>
      </rPr>
      <t>1)</t>
    </r>
  </si>
  <si>
    <r>
      <t xml:space="preserve">2021 </t>
    </r>
    <r>
      <rPr>
        <b/>
        <vertAlign val="superscript"/>
        <sz val="10"/>
        <rFont val="Aptos Narrow"/>
        <family val="2"/>
        <scheme val="minor"/>
      </rPr>
      <t>1)</t>
    </r>
  </si>
  <si>
    <r>
      <t xml:space="preserve">01.01. - 30.06.2022 </t>
    </r>
    <r>
      <rPr>
        <b/>
        <vertAlign val="superscript"/>
        <sz val="10"/>
        <rFont val="Aptos Narrow"/>
        <family val="2"/>
        <scheme val="minor"/>
      </rPr>
      <t>1)</t>
    </r>
  </si>
  <si>
    <t>01.01. - 30.06.2021</t>
  </si>
  <si>
    <t>SALES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</si>
</sst>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 * #,##0.0_ ;_ * \-#,##0.0_ ;_ * &quot;-&quot;_ ;_ @_ "/>
    <numFmt numFmtId="168" formatCode="#,##0.0"/>
    <numFmt numFmtId="169" formatCode="0.0%"/>
    <numFmt numFmtId="170" formatCode="_ * #,##0_ ;_ * \-#,##0_ ;_ * &quot;-&quot;??_ ;_ @_ 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rial"/>
      <family val="2"/>
    </font>
    <font>
      <b/>
      <sz val="10"/>
      <name val="Calibri"/>
      <family val="2"/>
    </font>
    <font>
      <sz val="10"/>
      <color indexed="10"/>
      <name val="Aptos Narrow"/>
      <family val="2"/>
      <scheme val="minor"/>
    </font>
    <font>
      <b/>
      <vertAlign val="superscript"/>
      <sz val="10"/>
      <name val="Aptos Narrow"/>
      <family val="2"/>
      <scheme val="minor"/>
    </font>
    <font>
      <vertAlign val="superscript"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CE6F1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6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2" borderId="0" xfId="1" applyFont="1" applyFill="1"/>
    <xf numFmtId="0" fontId="5" fillId="0" borderId="0" xfId="0" applyFont="1"/>
    <xf numFmtId="0" fontId="3" fillId="0" borderId="0" xfId="2" applyFont="1"/>
    <xf numFmtId="0" fontId="3" fillId="0" borderId="0" xfId="1" applyFont="1"/>
    <xf numFmtId="0" fontId="4" fillId="3" borderId="0" xfId="1" applyFont="1" applyFill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/>
    <xf numFmtId="166" fontId="4" fillId="3" borderId="0" xfId="4" applyNumberFormat="1" applyFont="1" applyFill="1" applyBorder="1" applyAlignment="1">
      <alignment horizontal="right"/>
    </xf>
    <xf numFmtId="166" fontId="4" fillId="0" borderId="0" xfId="4" applyNumberFormat="1" applyFont="1" applyFill="1" applyBorder="1" applyAlignment="1">
      <alignment horizontal="right"/>
    </xf>
    <xf numFmtId="166" fontId="3" fillId="3" borderId="0" xfId="4" applyNumberFormat="1" applyFont="1" applyFill="1" applyBorder="1" applyAlignment="1">
      <alignment horizontal="right"/>
    </xf>
    <xf numFmtId="166" fontId="3" fillId="0" borderId="0" xfId="4" applyNumberFormat="1" applyFont="1" applyFill="1" applyBorder="1" applyAlignment="1">
      <alignment horizontal="right"/>
    </xf>
    <xf numFmtId="0" fontId="4" fillId="0" borderId="0" xfId="0" applyFont="1"/>
    <xf numFmtId="0" fontId="3" fillId="0" borderId="0" xfId="1" applyFont="1" applyAlignment="1">
      <alignment wrapText="1"/>
    </xf>
    <xf numFmtId="0" fontId="5" fillId="0" borderId="0" xfId="1" applyFont="1"/>
    <xf numFmtId="3" fontId="4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3" fillId="0" borderId="0" xfId="2" applyFont="1" applyAlignment="1">
      <alignment vertical="top"/>
    </xf>
    <xf numFmtId="0" fontId="3" fillId="3" borderId="0" xfId="2" applyFont="1" applyFill="1" applyAlignment="1">
      <alignment horizontal="right" vertical="top" wrapText="1"/>
    </xf>
    <xf numFmtId="0" fontId="3" fillId="0" borderId="0" xfId="2" applyFont="1" applyAlignment="1">
      <alignment horizontal="right" vertical="top" wrapText="1"/>
    </xf>
    <xf numFmtId="0" fontId="3" fillId="0" borderId="0" xfId="2" applyFont="1" applyAlignment="1">
      <alignment horizontal="right" wrapText="1"/>
    </xf>
    <xf numFmtId="166" fontId="3" fillId="0" borderId="0" xfId="4" applyNumberFormat="1" applyFont="1" applyFill="1" applyAlignment="1">
      <alignment horizontal="right"/>
    </xf>
    <xf numFmtId="166" fontId="4" fillId="0" borderId="0" xfId="4" applyNumberFormat="1" applyFont="1" applyFill="1" applyAlignment="1">
      <alignment horizontal="right"/>
    </xf>
    <xf numFmtId="0" fontId="4" fillId="0" borderId="0" xfId="1" quotePrefix="1" applyFont="1"/>
    <xf numFmtId="164" fontId="8" fillId="3" borderId="0" xfId="3" quotePrefix="1" applyNumberFormat="1" applyFont="1" applyFill="1" applyBorder="1" applyAlignment="1">
      <alignment horizontal="right"/>
    </xf>
    <xf numFmtId="4" fontId="4" fillId="3" borderId="0" xfId="3" applyNumberFormat="1" applyFont="1" applyFill="1" applyBorder="1" applyAlignment="1">
      <alignment horizontal="right"/>
    </xf>
    <xf numFmtId="4" fontId="4" fillId="0" borderId="0" xfId="3" quotePrefix="1" applyNumberFormat="1" applyFont="1" applyFill="1" applyBorder="1" applyAlignment="1">
      <alignment horizontal="right"/>
    </xf>
    <xf numFmtId="4" fontId="4" fillId="0" borderId="0" xfId="3" applyNumberFormat="1" applyFont="1" applyFill="1" applyAlignment="1">
      <alignment horizontal="right"/>
    </xf>
    <xf numFmtId="4" fontId="4" fillId="3" borderId="0" xfId="3" quotePrefix="1" applyNumberFormat="1" applyFont="1" applyFill="1" applyBorder="1" applyAlignment="1">
      <alignment horizontal="right"/>
    </xf>
    <xf numFmtId="3" fontId="4" fillId="0" borderId="0" xfId="1" applyNumberFormat="1" applyFont="1"/>
    <xf numFmtId="167" fontId="4" fillId="0" borderId="0" xfId="1" applyNumberFormat="1" applyFont="1" applyAlignment="1">
      <alignment horizontal="right"/>
    </xf>
    <xf numFmtId="0" fontId="4" fillId="0" borderId="0" xfId="6" applyFont="1"/>
    <xf numFmtId="0" fontId="4" fillId="0" borderId="0" xfId="2" applyFont="1"/>
    <xf numFmtId="0" fontId="3" fillId="0" borderId="0" xfId="6" applyFont="1"/>
    <xf numFmtId="0" fontId="4" fillId="0" borderId="0" xfId="6" applyFont="1" applyAlignment="1">
      <alignment wrapText="1"/>
    </xf>
    <xf numFmtId="0" fontId="3" fillId="0" borderId="0" xfId="6" applyFont="1" applyAlignment="1">
      <alignment wrapText="1"/>
    </xf>
    <xf numFmtId="164" fontId="3" fillId="0" borderId="0" xfId="2" applyNumberFormat="1" applyFont="1"/>
    <xf numFmtId="3" fontId="3" fillId="0" borderId="0" xfId="3" applyNumberFormat="1" applyFont="1" applyFill="1" applyBorder="1" applyAlignment="1">
      <alignment horizontal="right"/>
    </xf>
    <xf numFmtId="0" fontId="4" fillId="0" borderId="0" xfId="6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0" xfId="6" applyFont="1" applyFill="1"/>
    <xf numFmtId="3" fontId="3" fillId="0" borderId="0" xfId="2" applyNumberFormat="1" applyFont="1" applyAlignment="1">
      <alignment horizontal="right" vertical="top" wrapText="1"/>
    </xf>
    <xf numFmtId="3" fontId="4" fillId="3" borderId="0" xfId="3" applyNumberFormat="1" applyFont="1" applyFill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3" borderId="0" xfId="2" applyNumberFormat="1" applyFont="1" applyFill="1" applyAlignment="1">
      <alignment horizontal="right"/>
    </xf>
    <xf numFmtId="3" fontId="3" fillId="3" borderId="0" xfId="2" applyNumberFormat="1" applyFont="1" applyFill="1" applyAlignment="1">
      <alignment horizontal="right"/>
    </xf>
    <xf numFmtId="3" fontId="3" fillId="0" borderId="0" xfId="2" applyNumberFormat="1" applyFont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3" fontId="3" fillId="3" borderId="0" xfId="3" applyNumberFormat="1" applyFont="1" applyFill="1" applyBorder="1" applyAlignment="1">
      <alignment horizontal="right"/>
    </xf>
    <xf numFmtId="3" fontId="3" fillId="3" borderId="0" xfId="3" applyNumberFormat="1" applyFont="1" applyFill="1" applyAlignment="1">
      <alignment horizontal="right"/>
    </xf>
    <xf numFmtId="3" fontId="4" fillId="3" borderId="0" xfId="3" applyNumberFormat="1" applyFont="1" applyFill="1" applyAlignment="1">
      <alignment horizontal="right"/>
    </xf>
    <xf numFmtId="3" fontId="3" fillId="0" borderId="0" xfId="3" applyNumberFormat="1" applyFont="1" applyFill="1" applyAlignment="1">
      <alignment horizontal="right"/>
    </xf>
    <xf numFmtId="3" fontId="4" fillId="0" borderId="0" xfId="3" applyNumberFormat="1" applyFont="1" applyFill="1" applyAlignment="1">
      <alignment horizontal="right"/>
    </xf>
    <xf numFmtId="49" fontId="3" fillId="0" borderId="0" xfId="2" applyNumberFormat="1" applyFont="1" applyAlignment="1">
      <alignment horizontal="right" vertical="top" wrapText="1"/>
    </xf>
    <xf numFmtId="3" fontId="4" fillId="0" borderId="0" xfId="6" applyNumberFormat="1" applyFont="1"/>
    <xf numFmtId="0" fontId="4" fillId="2" borderId="0" xfId="6" applyFont="1" applyFill="1" applyAlignment="1">
      <alignment vertical="top"/>
    </xf>
    <xf numFmtId="49" fontId="3" fillId="3" borderId="0" xfId="2" applyNumberFormat="1" applyFont="1" applyFill="1" applyAlignment="1">
      <alignment horizontal="right" vertical="top" wrapText="1"/>
    </xf>
    <xf numFmtId="3" fontId="4" fillId="3" borderId="0" xfId="3" applyNumberFormat="1" applyFont="1" applyFill="1" applyBorder="1" applyAlignment="1">
      <alignment horizontal="right" vertical="top"/>
    </xf>
    <xf numFmtId="3" fontId="4" fillId="0" borderId="0" xfId="2" applyNumberFormat="1" applyFont="1" applyAlignment="1">
      <alignment horizontal="right" vertical="top"/>
    </xf>
    <xf numFmtId="3" fontId="4" fillId="0" borderId="0" xfId="6" applyNumberFormat="1" applyFont="1" applyAlignment="1">
      <alignment vertical="top"/>
    </xf>
    <xf numFmtId="3" fontId="4" fillId="3" borderId="0" xfId="2" applyNumberFormat="1" applyFont="1" applyFill="1" applyAlignment="1">
      <alignment horizontal="right" vertical="top"/>
    </xf>
    <xf numFmtId="3" fontId="3" fillId="3" borderId="0" xfId="2" applyNumberFormat="1" applyFont="1" applyFill="1" applyAlignment="1">
      <alignment horizontal="right" vertical="top"/>
    </xf>
    <xf numFmtId="3" fontId="3" fillId="0" borderId="0" xfId="2" applyNumberFormat="1" applyFont="1" applyAlignment="1">
      <alignment horizontal="right" vertical="top"/>
    </xf>
    <xf numFmtId="0" fontId="4" fillId="0" borderId="0" xfId="6" applyFont="1" applyAlignment="1">
      <alignment vertical="top"/>
    </xf>
    <xf numFmtId="3" fontId="3" fillId="0" borderId="0" xfId="3" applyNumberFormat="1" applyFont="1" applyFill="1" applyBorder="1" applyAlignment="1">
      <alignment horizontal="right" vertical="top"/>
    </xf>
    <xf numFmtId="164" fontId="3" fillId="0" borderId="0" xfId="2" applyNumberFormat="1" applyFont="1" applyAlignment="1">
      <alignment vertical="top"/>
    </xf>
    <xf numFmtId="0" fontId="4" fillId="0" borderId="0" xfId="6" applyFont="1" applyAlignment="1">
      <alignment horizontal="right" vertical="top"/>
    </xf>
    <xf numFmtId="0" fontId="4" fillId="0" borderId="0" xfId="1" applyFont="1" applyAlignment="1">
      <alignment vertical="top"/>
    </xf>
    <xf numFmtId="14" fontId="3" fillId="3" borderId="0" xfId="2" applyNumberFormat="1" applyFont="1" applyFill="1" applyAlignment="1">
      <alignment horizontal="right" vertical="top" wrapText="1"/>
    </xf>
    <xf numFmtId="0" fontId="4" fillId="3" borderId="0" xfId="2" applyFont="1" applyFill="1" applyAlignment="1">
      <alignment horizontal="right" vertical="top" wrapText="1"/>
    </xf>
    <xf numFmtId="14" fontId="3" fillId="0" borderId="0" xfId="2" applyNumberFormat="1" applyFont="1" applyAlignment="1">
      <alignment horizontal="right" vertical="top" wrapText="1"/>
    </xf>
    <xf numFmtId="0" fontId="4" fillId="0" borderId="0" xfId="2" applyFont="1" applyAlignment="1">
      <alignment horizontal="right" vertical="top" wrapText="1"/>
    </xf>
    <xf numFmtId="0" fontId="5" fillId="0" borderId="0" xfId="0" applyFont="1" applyAlignment="1">
      <alignment vertical="top"/>
    </xf>
    <xf numFmtId="168" fontId="4" fillId="3" borderId="0" xfId="3" applyNumberFormat="1" applyFont="1" applyFill="1" applyBorder="1" applyAlignment="1">
      <alignment horizontal="right" vertical="top"/>
    </xf>
    <xf numFmtId="169" fontId="4" fillId="3" borderId="0" xfId="3" applyNumberFormat="1" applyFont="1" applyFill="1" applyBorder="1" applyAlignment="1">
      <alignment horizontal="right" vertical="top"/>
    </xf>
    <xf numFmtId="3" fontId="4" fillId="0" borderId="0" xfId="3" applyNumberFormat="1" applyFont="1" applyFill="1" applyBorder="1" applyAlignment="1">
      <alignment horizontal="right" vertical="top"/>
    </xf>
    <xf numFmtId="168" fontId="4" fillId="0" borderId="0" xfId="3" applyNumberFormat="1" applyFont="1" applyFill="1" applyBorder="1" applyAlignment="1">
      <alignment horizontal="right" vertical="top"/>
    </xf>
    <xf numFmtId="169" fontId="4" fillId="0" borderId="0" xfId="3" applyNumberFormat="1" applyFont="1" applyFill="1" applyBorder="1" applyAlignment="1">
      <alignment horizontal="right" vertical="top"/>
    </xf>
    <xf numFmtId="0" fontId="11" fillId="0" borderId="0" xfId="0" applyFont="1"/>
    <xf numFmtId="1" fontId="3" fillId="3" borderId="0" xfId="3" applyNumberFormat="1" applyFont="1" applyFill="1" applyBorder="1" applyAlignment="1">
      <alignment horizontal="right" vertical="top"/>
    </xf>
    <xf numFmtId="1" fontId="3" fillId="0" borderId="0" xfId="3" applyNumberFormat="1" applyFont="1" applyFill="1" applyBorder="1" applyAlignment="1">
      <alignment horizontal="right" vertical="top"/>
    </xf>
    <xf numFmtId="0" fontId="5" fillId="0" borderId="0" xfId="0" quotePrefix="1" applyFont="1"/>
    <xf numFmtId="170" fontId="3" fillId="3" borderId="0" xfId="14" applyNumberFormat="1" applyFont="1" applyFill="1" applyBorder="1" applyAlignment="1">
      <alignment horizontal="right" vertical="top"/>
    </xf>
    <xf numFmtId="170" fontId="3" fillId="0" borderId="0" xfId="14" applyNumberFormat="1" applyFont="1" applyFill="1" applyBorder="1" applyAlignment="1">
      <alignment horizontal="right" vertical="top"/>
    </xf>
    <xf numFmtId="3" fontId="4" fillId="0" borderId="0" xfId="6" applyNumberFormat="1" applyFont="1" applyAlignment="1">
      <alignment vertical="center"/>
    </xf>
  </cellXfs>
  <cellStyles count="15">
    <cellStyle name="Comma 2" xfId="3" xr:uid="{EA71C80F-08A0-45CD-8E3A-D97079E08010}"/>
    <cellStyle name="Comma 2 2 2 2" xfId="7" xr:uid="{18487D60-F21B-43B7-9C5B-4DABD452F0F4}"/>
    <cellStyle name="Comma 2 3 3" xfId="10" xr:uid="{B40713E7-8600-4FE4-A86C-4C7C81C4A415}"/>
    <cellStyle name="Komma" xfId="14" builtinId="3"/>
    <cellStyle name="Komma 2" xfId="11" xr:uid="{C27A629F-E143-4D2B-BB6B-87D1271B95EA}"/>
    <cellStyle name="Komma 4" xfId="8" xr:uid="{803B98EE-B60A-4D63-9160-B8694AC11EDC}"/>
    <cellStyle name="Normal 2" xfId="1" xr:uid="{E5083260-37A7-4231-976C-777DCC006589}"/>
    <cellStyle name="Normal 2 2 2 2" xfId="5" xr:uid="{29A6BFC1-C363-4567-8A9E-3E2F08562578}"/>
    <cellStyle name="Normal 3" xfId="6" xr:uid="{45EDBC9D-33B9-416C-BDFC-4124667D028B}"/>
    <cellStyle name="Normal 4" xfId="12" xr:uid="{01A63829-9E5C-4117-B161-6989A4B9A3FE}"/>
    <cellStyle name="Normal_Sheet1" xfId="2" xr:uid="{B8A9E222-D85E-41AC-9720-8FEF634104FB}"/>
    <cellStyle name="Percent 2" xfId="4" xr:uid="{F123C9E9-75C9-40E1-AEBC-24E9C52EB24C}"/>
    <cellStyle name="Percent 2 2" xfId="9" xr:uid="{2732E22B-B900-4810-A56E-8EC6899E06C5}"/>
    <cellStyle name="Percent 3" xfId="13" xr:uid="{9181DE57-B399-41F8-8C41-C74741E7F679}"/>
    <cellStyle name="Standard" xfId="0" builtinId="0"/>
  </cellStyles>
  <dxfs count="0"/>
  <tableStyles count="0" defaultTableStyle="TableStyleMedium2" defaultPivotStyle="PivotStyleLight16"/>
  <colors>
    <mruColors>
      <color rgb="FFFF4F4F"/>
      <color rgb="FFDCE6F1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2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6B645B18-34A0-4F4A-8037-9D80FA804E4A}"/>
            </a:ext>
          </a:extLst>
        </xdr:cNvPr>
        <xdr:cNvSpPr txBox="1">
          <a:spLocks noChangeArrowheads="1"/>
        </xdr:cNvSpPr>
      </xdr:nvSpPr>
      <xdr:spPr bwMode="auto">
        <a:xfrm>
          <a:off x="4708525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3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1A8C7125-7014-4FF0-9CAB-D117678F1D70}"/>
            </a:ext>
          </a:extLst>
        </xdr:cNvPr>
        <xdr:cNvSpPr txBox="1">
          <a:spLocks noChangeArrowheads="1"/>
        </xdr:cNvSpPr>
      </xdr:nvSpPr>
      <xdr:spPr bwMode="auto">
        <a:xfrm>
          <a:off x="4708525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4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38455D9F-71E0-4A47-AD87-89C3691DBA8A}"/>
            </a:ext>
          </a:extLst>
        </xdr:cNvPr>
        <xdr:cNvSpPr txBox="1">
          <a:spLocks noChangeArrowheads="1"/>
        </xdr:cNvSpPr>
      </xdr:nvSpPr>
      <xdr:spPr bwMode="auto">
        <a:xfrm>
          <a:off x="4708525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5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DFF6C8BF-4422-4FA9-8757-EEAFC4098723}"/>
            </a:ext>
          </a:extLst>
        </xdr:cNvPr>
        <xdr:cNvSpPr txBox="1">
          <a:spLocks noChangeArrowheads="1"/>
        </xdr:cNvSpPr>
      </xdr:nvSpPr>
      <xdr:spPr bwMode="auto">
        <a:xfrm>
          <a:off x="4708525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6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C199A04A-2D0F-4431-9BD5-B08F716D3EB3}"/>
            </a:ext>
          </a:extLst>
        </xdr:cNvPr>
        <xdr:cNvSpPr txBox="1">
          <a:spLocks noChangeArrowheads="1"/>
        </xdr:cNvSpPr>
      </xdr:nvSpPr>
      <xdr:spPr bwMode="auto">
        <a:xfrm>
          <a:off x="2851150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7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3611834A-FFE7-478D-9135-ABE302B7B91F}"/>
            </a:ext>
          </a:extLst>
        </xdr:cNvPr>
        <xdr:cNvSpPr txBox="1">
          <a:spLocks noChangeArrowheads="1"/>
        </xdr:cNvSpPr>
      </xdr:nvSpPr>
      <xdr:spPr bwMode="auto">
        <a:xfrm>
          <a:off x="2851150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8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30142582-8B7F-4EB8-81A9-5B738EF14A8B}"/>
            </a:ext>
          </a:extLst>
        </xdr:cNvPr>
        <xdr:cNvSpPr txBox="1">
          <a:spLocks noChangeArrowheads="1"/>
        </xdr:cNvSpPr>
      </xdr:nvSpPr>
      <xdr:spPr bwMode="auto">
        <a:xfrm>
          <a:off x="2851150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9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57D1237D-5576-49C5-BD58-8508311F66D3}"/>
            </a:ext>
          </a:extLst>
        </xdr:cNvPr>
        <xdr:cNvSpPr txBox="1">
          <a:spLocks noChangeArrowheads="1"/>
        </xdr:cNvSpPr>
      </xdr:nvSpPr>
      <xdr:spPr bwMode="auto">
        <a:xfrm>
          <a:off x="2851150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0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792BC5D0-FA39-4A8F-83ED-F4BFE9A67D6B}"/>
            </a:ext>
          </a:extLst>
        </xdr:cNvPr>
        <xdr:cNvSpPr txBox="1">
          <a:spLocks noChangeArrowheads="1"/>
        </xdr:cNvSpPr>
      </xdr:nvSpPr>
      <xdr:spPr bwMode="auto">
        <a:xfrm>
          <a:off x="4603750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1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1B87D2AC-988F-4089-A5D9-78701973C18B}"/>
            </a:ext>
          </a:extLst>
        </xdr:cNvPr>
        <xdr:cNvSpPr txBox="1">
          <a:spLocks noChangeArrowheads="1"/>
        </xdr:cNvSpPr>
      </xdr:nvSpPr>
      <xdr:spPr bwMode="auto">
        <a:xfrm>
          <a:off x="4603750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2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C550395D-FA06-4CCE-B21C-462EDF4B6CC8}"/>
            </a:ext>
          </a:extLst>
        </xdr:cNvPr>
        <xdr:cNvSpPr txBox="1">
          <a:spLocks noChangeArrowheads="1"/>
        </xdr:cNvSpPr>
      </xdr:nvSpPr>
      <xdr:spPr bwMode="auto">
        <a:xfrm>
          <a:off x="4603750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3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D1AEFEF5-92C9-48E1-B3B6-D9B7FF9C7392}"/>
            </a:ext>
          </a:extLst>
        </xdr:cNvPr>
        <xdr:cNvSpPr txBox="1">
          <a:spLocks noChangeArrowheads="1"/>
        </xdr:cNvSpPr>
      </xdr:nvSpPr>
      <xdr:spPr bwMode="auto">
        <a:xfrm>
          <a:off x="4603750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4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568D8515-C65B-480E-8CA9-FCDD4D2A6EC4}"/>
            </a:ext>
          </a:extLst>
        </xdr:cNvPr>
        <xdr:cNvSpPr txBox="1">
          <a:spLocks noChangeArrowheads="1"/>
        </xdr:cNvSpPr>
      </xdr:nvSpPr>
      <xdr:spPr bwMode="auto">
        <a:xfrm>
          <a:off x="2746375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5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E8E9AB2F-09E3-44FA-920F-46AF6E2C599F}"/>
            </a:ext>
          </a:extLst>
        </xdr:cNvPr>
        <xdr:cNvSpPr txBox="1">
          <a:spLocks noChangeArrowheads="1"/>
        </xdr:cNvSpPr>
      </xdr:nvSpPr>
      <xdr:spPr bwMode="auto">
        <a:xfrm>
          <a:off x="2746375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6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ACB04192-4055-474A-9FF3-00297295F26E}"/>
            </a:ext>
          </a:extLst>
        </xdr:cNvPr>
        <xdr:cNvSpPr txBox="1">
          <a:spLocks noChangeArrowheads="1"/>
        </xdr:cNvSpPr>
      </xdr:nvSpPr>
      <xdr:spPr bwMode="auto">
        <a:xfrm>
          <a:off x="2746375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7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7C75A958-F920-4FE0-808E-7591C7F6CB21}"/>
            </a:ext>
          </a:extLst>
        </xdr:cNvPr>
        <xdr:cNvSpPr txBox="1">
          <a:spLocks noChangeArrowheads="1"/>
        </xdr:cNvSpPr>
      </xdr:nvSpPr>
      <xdr:spPr bwMode="auto">
        <a:xfrm>
          <a:off x="2746375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2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F346FFC8-B4BB-46C8-8934-B74727A60153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3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1F8EC870-D499-4578-9B3E-30C786E116EB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4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6177B525-FD45-4F80-9EBF-1AFDBE19D5C5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5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78F03047-1F7C-443C-B831-50CE5AE84AD5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6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1F498C3C-B0FE-4BF2-95B2-2333AABD1915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7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E3663F47-8DD2-4354-B2A3-9A7AF0CC05EB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8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3AD9FE7D-07CA-47B4-B85F-925E44784DCD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9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95FF5CE3-394E-4BA8-A5A9-7D45CBE34FC3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0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CF943579-B996-47D9-A183-702E9700A57E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1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C5D2C0D6-6328-40C7-9024-C5B025877C2D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2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29B672B4-8956-4988-9E87-AA388AFE67D4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3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BC7A3282-2A7A-4A98-A70B-7125DBCD7E7C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4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624988F5-1536-4D02-A256-9D006C28FDEF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5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5685F95C-641E-419C-959D-8EFE526039F6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6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2F4B6556-8084-4CCE-BC71-766499CE75F6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7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0D2CC423-7D3F-41A7-8C1C-46D8B3FD74B7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2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FB427122-BEA7-4C4B-A016-B5353753F7E3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3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E92D229A-05ED-4157-A50E-469C1387C370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4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AB0FA255-ECE7-403D-96E3-9E5B09C17010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5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&lt;functionCache&gt;&lt;/functionCache&gt;" hidden="1">
          <a:extLst>
            <a:ext uri="{FF2B5EF4-FFF2-40B4-BE49-F238E27FC236}">
              <a16:creationId xmlns:a16="http://schemas.microsoft.com/office/drawing/2014/main" id="{0FBD8412-A000-4AAE-B95B-E8D3AAC94695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6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0D888E35-E119-425C-987F-DAE3B64B72C5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7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6EE82824-4EC5-4ACF-B6F9-CCD255B58C76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8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C6A50397-E35F-4E23-9DE5-67D5F8F108A7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9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&lt;functionCache&gt;&lt;/functionCache&gt;" hidden="1">
          <a:extLst>
            <a:ext uri="{FF2B5EF4-FFF2-40B4-BE49-F238E27FC236}">
              <a16:creationId xmlns:a16="http://schemas.microsoft.com/office/drawing/2014/main" id="{AE7F240D-6FAB-45AE-82ED-A4B14F986CD0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2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D3A7279B-753F-45E7-B327-10BA9D7E0DB4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3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317FE2E5-6CE4-459A-A51D-2E2AAC7256D3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4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484FEC40-9A67-44CA-B9AB-C78058E85F6E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5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&lt;functionCache&gt;&lt;/functionCache&gt;" hidden="1">
          <a:extLst>
            <a:ext uri="{FF2B5EF4-FFF2-40B4-BE49-F238E27FC236}">
              <a16:creationId xmlns:a16="http://schemas.microsoft.com/office/drawing/2014/main" id="{B3A7611F-A13A-4B96-9567-2D435B5C912A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6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181E9B99-AFC2-4975-AF06-A47910326F95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7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5F0B4C63-CA17-4D98-ADE7-BA4910CA7088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8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82AD3651-296B-4D52-A938-0DBD09752AAE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9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&lt;functionCache&gt;&lt;/functionCache&gt;" hidden="1">
          <a:extLst>
            <a:ext uri="{FF2B5EF4-FFF2-40B4-BE49-F238E27FC236}">
              <a16:creationId xmlns:a16="http://schemas.microsoft.com/office/drawing/2014/main" id="{FB639DDE-1F0E-4488-BCEB-A4166535741D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ing%20intern\Reporting%200705\CT%20Zusammenfassung%202007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ac\Home\Users\twh\Documents\OneDrive%20-%20HAEHL%20GmbH\HAEHL\Finanzplanung\BWA%20Gesamtu&#776;bersicht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Key figures"/>
      <sheetName val="BS"/>
      <sheetName val="IS"/>
      <sheetName val="Segment"/>
      <sheetName val="Overview"/>
      <sheetName val="ONWC"/>
    </sheetNames>
    <sheetDataSet>
      <sheetData sheetId="0" refreshError="1">
        <row r="16">
          <cell r="C16" t="str">
            <v>M1</v>
          </cell>
        </row>
        <row r="17">
          <cell r="A17" t="str">
            <v>AllEntity.Gruppe</v>
          </cell>
          <cell r="B17" t="str">
            <v>Cicor Technologies Group</v>
          </cell>
        </row>
        <row r="18">
          <cell r="A18" t="str">
            <v>CIC.CICB</v>
          </cell>
          <cell r="B18" t="str">
            <v>Cicorel SA, Ausgleichsbilanz</v>
          </cell>
        </row>
        <row r="19">
          <cell r="A19" t="str">
            <v>CIC.PCI</v>
          </cell>
          <cell r="B19" t="str">
            <v>Cicorel SA, Boudry</v>
          </cell>
        </row>
        <row r="20">
          <cell r="A20" t="str">
            <v>CIC.PCM</v>
          </cell>
          <cell r="B20" t="str">
            <v>Cicorel SA, Moudon</v>
          </cell>
        </row>
        <row r="21">
          <cell r="A21" t="str">
            <v>EMS.APC</v>
          </cell>
          <cell r="B21" t="str">
            <v>Auparc AG</v>
          </cell>
        </row>
        <row r="22">
          <cell r="A22" t="str">
            <v>EMS.EHO</v>
          </cell>
        </row>
        <row r="23">
          <cell r="A23" t="str">
            <v>EMS.SWT</v>
          </cell>
          <cell r="B23" t="str">
            <v>Swisstronics Contract Mftg AG</v>
          </cell>
        </row>
        <row r="24">
          <cell r="A24" t="str">
            <v>EMS.SYS</v>
          </cell>
          <cell r="B24" t="str">
            <v>Systel SA</v>
          </cell>
        </row>
        <row r="25">
          <cell r="A25" t="str">
            <v>EMS.SYSIT</v>
          </cell>
        </row>
        <row r="26">
          <cell r="A26" t="str">
            <v>EMS.SYT</v>
          </cell>
          <cell r="B26" t="str">
            <v>Systronics</v>
          </cell>
        </row>
        <row r="27">
          <cell r="A27" t="str">
            <v>Gruppe.CGH</v>
          </cell>
          <cell r="B27" t="str">
            <v>Cicor Technologies</v>
          </cell>
        </row>
        <row r="28">
          <cell r="A28" t="str">
            <v>Gruppe.CIM</v>
          </cell>
          <cell r="B28" t="str">
            <v>Cicor Management</v>
          </cell>
        </row>
        <row r="29">
          <cell r="A29" t="str">
            <v>Gruppe.EMS</v>
          </cell>
          <cell r="B29" t="str">
            <v>EMS Division</v>
          </cell>
        </row>
        <row r="30">
          <cell r="A30" t="str">
            <v>Gruppe.ME</v>
          </cell>
          <cell r="B30" t="str">
            <v>ME Division</v>
          </cell>
        </row>
        <row r="31">
          <cell r="A31" t="str">
            <v>Gruppe.PCB</v>
          </cell>
          <cell r="B31" t="str">
            <v>PCB Division</v>
          </cell>
        </row>
        <row r="32">
          <cell r="A32" t="str">
            <v>ME.RHE</v>
          </cell>
          <cell r="B32" t="str">
            <v>Rhe Microsystems GmbH</v>
          </cell>
        </row>
        <row r="33">
          <cell r="A33" t="str">
            <v>PCB.CIC</v>
          </cell>
          <cell r="B33" t="str">
            <v>Cicorel SA</v>
          </cell>
        </row>
        <row r="34">
          <cell r="A34" t="str">
            <v>PCB.PCU</v>
          </cell>
          <cell r="B34" t="str">
            <v>Photochemie</v>
          </cell>
        </row>
        <row r="35">
          <cell r="A35" t="str">
            <v>RMT.RMU</v>
          </cell>
          <cell r="B35" t="str">
            <v>RMU GmbH</v>
          </cell>
        </row>
        <row r="36">
          <cell r="A36" t="str">
            <v>RMT.RMW</v>
          </cell>
          <cell r="B36" t="str">
            <v>RMW AG</v>
          </cell>
        </row>
        <row r="37">
          <cell r="A37" t="str">
            <v>SWT.ESE</v>
          </cell>
          <cell r="B37" t="str">
            <v>SWT Engineering</v>
          </cell>
        </row>
        <row r="38">
          <cell r="A38" t="str">
            <v>SWT.ESM</v>
          </cell>
          <cell r="B38" t="str">
            <v xml:space="preserve">SWT Contract Manufacturing </v>
          </cell>
        </row>
        <row r="39">
          <cell r="A39" t="str">
            <v>SWT.ESS</v>
          </cell>
          <cell r="B39" t="str">
            <v>SWT Systems Assembly</v>
          </cell>
        </row>
        <row r="40">
          <cell r="A40" t="str">
            <v>SWT.SWTB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50CD1-616A-4531-9E20-C09ED7EA90E2}">
  <dimension ref="A1:I43"/>
  <sheetViews>
    <sheetView zoomScaleNormal="100" workbookViewId="0">
      <selection activeCell="E42" sqref="E42"/>
    </sheetView>
  </sheetViews>
  <sheetFormatPr baseColWidth="10" defaultColWidth="11.42578125" defaultRowHeight="12.75" customHeight="1" x14ac:dyDescent="0.25"/>
  <cols>
    <col min="1" max="1" width="31.85546875" style="2" customWidth="1"/>
    <col min="2" max="2" width="20.42578125" style="2" customWidth="1"/>
    <col min="3" max="3" width="9.85546875" style="2" customWidth="1"/>
    <col min="4" max="4" width="20.42578125" style="2" customWidth="1"/>
    <col min="5" max="5" width="9.85546875" style="2" customWidth="1"/>
    <col min="6" max="6" width="20.42578125" style="2" customWidth="1"/>
    <col min="7" max="7" width="9.85546875" style="2" customWidth="1"/>
    <col min="8" max="8" width="20.42578125" style="2" customWidth="1"/>
    <col min="9" max="9" width="9.85546875" style="2" customWidth="1"/>
    <col min="10" max="208" width="11.42578125" style="2"/>
    <col min="209" max="209" width="31.85546875" style="2" customWidth="1"/>
    <col min="210" max="210" width="9.140625" style="2" customWidth="1"/>
    <col min="211" max="211" width="18.42578125" style="2" customWidth="1"/>
    <col min="212" max="212" width="9.42578125" style="2" customWidth="1"/>
    <col min="213" max="213" width="12.140625" style="2" customWidth="1"/>
    <col min="214" max="214" width="11.42578125" style="2" customWidth="1"/>
    <col min="215" max="215" width="18.42578125" style="2" customWidth="1"/>
    <col min="216" max="216" width="9.42578125" style="2" customWidth="1"/>
    <col min="217" max="217" width="12.140625" style="2" customWidth="1"/>
    <col min="218" max="218" width="10.42578125" style="2" customWidth="1"/>
    <col min="219" max="219" width="8.85546875" style="2" customWidth="1"/>
    <col min="220" max="220" width="23.140625" style="2" customWidth="1"/>
    <col min="221" max="221" width="6.42578125" style="2" customWidth="1"/>
    <col min="222" max="223" width="8.85546875" style="2" customWidth="1"/>
    <col min="224" max="225" width="11.42578125" style="2" customWidth="1"/>
    <col min="226" max="226" width="11" style="2" bestFit="1" customWidth="1"/>
    <col min="227" max="464" width="11.42578125" style="2"/>
    <col min="465" max="465" width="31.85546875" style="2" customWidth="1"/>
    <col min="466" max="466" width="9.140625" style="2" customWidth="1"/>
    <col min="467" max="467" width="18.42578125" style="2" customWidth="1"/>
    <col min="468" max="468" width="9.42578125" style="2" customWidth="1"/>
    <col min="469" max="469" width="12.140625" style="2" customWidth="1"/>
    <col min="470" max="470" width="11.42578125" style="2" customWidth="1"/>
    <col min="471" max="471" width="18.42578125" style="2" customWidth="1"/>
    <col min="472" max="472" width="9.42578125" style="2" customWidth="1"/>
    <col min="473" max="473" width="12.140625" style="2" customWidth="1"/>
    <col min="474" max="474" width="10.42578125" style="2" customWidth="1"/>
    <col min="475" max="475" width="8.85546875" style="2" customWidth="1"/>
    <col min="476" max="476" width="23.140625" style="2" customWidth="1"/>
    <col min="477" max="477" width="6.42578125" style="2" customWidth="1"/>
    <col min="478" max="479" width="8.85546875" style="2" customWidth="1"/>
    <col min="480" max="481" width="11.42578125" style="2" customWidth="1"/>
    <col min="482" max="482" width="11" style="2" bestFit="1" customWidth="1"/>
    <col min="483" max="720" width="11.42578125" style="2"/>
    <col min="721" max="721" width="31.85546875" style="2" customWidth="1"/>
    <col min="722" max="722" width="9.140625" style="2" customWidth="1"/>
    <col min="723" max="723" width="18.42578125" style="2" customWidth="1"/>
    <col min="724" max="724" width="9.42578125" style="2" customWidth="1"/>
    <col min="725" max="725" width="12.140625" style="2" customWidth="1"/>
    <col min="726" max="726" width="11.42578125" style="2" customWidth="1"/>
    <col min="727" max="727" width="18.42578125" style="2" customWidth="1"/>
    <col min="728" max="728" width="9.42578125" style="2" customWidth="1"/>
    <col min="729" max="729" width="12.140625" style="2" customWidth="1"/>
    <col min="730" max="730" width="10.42578125" style="2" customWidth="1"/>
    <col min="731" max="731" width="8.85546875" style="2" customWidth="1"/>
    <col min="732" max="732" width="23.140625" style="2" customWidth="1"/>
    <col min="733" max="733" width="6.42578125" style="2" customWidth="1"/>
    <col min="734" max="735" width="8.85546875" style="2" customWidth="1"/>
    <col min="736" max="737" width="11.42578125" style="2" customWidth="1"/>
    <col min="738" max="738" width="11" style="2" bestFit="1" customWidth="1"/>
    <col min="739" max="976" width="11.42578125" style="2"/>
    <col min="977" max="977" width="31.85546875" style="2" customWidth="1"/>
    <col min="978" max="978" width="9.140625" style="2" customWidth="1"/>
    <col min="979" max="979" width="18.42578125" style="2" customWidth="1"/>
    <col min="980" max="980" width="9.42578125" style="2" customWidth="1"/>
    <col min="981" max="981" width="12.140625" style="2" customWidth="1"/>
    <col min="982" max="982" width="11.42578125" style="2" customWidth="1"/>
    <col min="983" max="983" width="18.42578125" style="2" customWidth="1"/>
    <col min="984" max="984" width="9.42578125" style="2" customWidth="1"/>
    <col min="985" max="985" width="12.140625" style="2" customWidth="1"/>
    <col min="986" max="986" width="10.42578125" style="2" customWidth="1"/>
    <col min="987" max="987" width="8.85546875" style="2" customWidth="1"/>
    <col min="988" max="988" width="23.140625" style="2" customWidth="1"/>
    <col min="989" max="989" width="6.42578125" style="2" customWidth="1"/>
    <col min="990" max="991" width="8.85546875" style="2" customWidth="1"/>
    <col min="992" max="993" width="11.42578125" style="2" customWidth="1"/>
    <col min="994" max="994" width="11" style="2" bestFit="1" customWidth="1"/>
    <col min="995" max="1232" width="11.42578125" style="2"/>
    <col min="1233" max="1233" width="31.85546875" style="2" customWidth="1"/>
    <col min="1234" max="1234" width="9.140625" style="2" customWidth="1"/>
    <col min="1235" max="1235" width="18.42578125" style="2" customWidth="1"/>
    <col min="1236" max="1236" width="9.42578125" style="2" customWidth="1"/>
    <col min="1237" max="1237" width="12.140625" style="2" customWidth="1"/>
    <col min="1238" max="1238" width="11.42578125" style="2" customWidth="1"/>
    <col min="1239" max="1239" width="18.42578125" style="2" customWidth="1"/>
    <col min="1240" max="1240" width="9.42578125" style="2" customWidth="1"/>
    <col min="1241" max="1241" width="12.140625" style="2" customWidth="1"/>
    <col min="1242" max="1242" width="10.42578125" style="2" customWidth="1"/>
    <col min="1243" max="1243" width="8.85546875" style="2" customWidth="1"/>
    <col min="1244" max="1244" width="23.140625" style="2" customWidth="1"/>
    <col min="1245" max="1245" width="6.42578125" style="2" customWidth="1"/>
    <col min="1246" max="1247" width="8.85546875" style="2" customWidth="1"/>
    <col min="1248" max="1249" width="11.42578125" style="2" customWidth="1"/>
    <col min="1250" max="1250" width="11" style="2" bestFit="1" customWidth="1"/>
    <col min="1251" max="1488" width="11.42578125" style="2"/>
    <col min="1489" max="1489" width="31.85546875" style="2" customWidth="1"/>
    <col min="1490" max="1490" width="9.140625" style="2" customWidth="1"/>
    <col min="1491" max="1491" width="18.42578125" style="2" customWidth="1"/>
    <col min="1492" max="1492" width="9.42578125" style="2" customWidth="1"/>
    <col min="1493" max="1493" width="12.140625" style="2" customWidth="1"/>
    <col min="1494" max="1494" width="11.42578125" style="2" customWidth="1"/>
    <col min="1495" max="1495" width="18.42578125" style="2" customWidth="1"/>
    <col min="1496" max="1496" width="9.42578125" style="2" customWidth="1"/>
    <col min="1497" max="1497" width="12.140625" style="2" customWidth="1"/>
    <col min="1498" max="1498" width="10.42578125" style="2" customWidth="1"/>
    <col min="1499" max="1499" width="8.85546875" style="2" customWidth="1"/>
    <col min="1500" max="1500" width="23.140625" style="2" customWidth="1"/>
    <col min="1501" max="1501" width="6.42578125" style="2" customWidth="1"/>
    <col min="1502" max="1503" width="8.85546875" style="2" customWidth="1"/>
    <col min="1504" max="1505" width="11.42578125" style="2" customWidth="1"/>
    <col min="1506" max="1506" width="11" style="2" bestFit="1" customWidth="1"/>
    <col min="1507" max="1744" width="11.42578125" style="2"/>
    <col min="1745" max="1745" width="31.85546875" style="2" customWidth="1"/>
    <col min="1746" max="1746" width="9.140625" style="2" customWidth="1"/>
    <col min="1747" max="1747" width="18.42578125" style="2" customWidth="1"/>
    <col min="1748" max="1748" width="9.42578125" style="2" customWidth="1"/>
    <col min="1749" max="1749" width="12.140625" style="2" customWidth="1"/>
    <col min="1750" max="1750" width="11.42578125" style="2" customWidth="1"/>
    <col min="1751" max="1751" width="18.42578125" style="2" customWidth="1"/>
    <col min="1752" max="1752" width="9.42578125" style="2" customWidth="1"/>
    <col min="1753" max="1753" width="12.140625" style="2" customWidth="1"/>
    <col min="1754" max="1754" width="10.42578125" style="2" customWidth="1"/>
    <col min="1755" max="1755" width="8.85546875" style="2" customWidth="1"/>
    <col min="1756" max="1756" width="23.140625" style="2" customWidth="1"/>
    <col min="1757" max="1757" width="6.42578125" style="2" customWidth="1"/>
    <col min="1758" max="1759" width="8.85546875" style="2" customWidth="1"/>
    <col min="1760" max="1761" width="11.42578125" style="2" customWidth="1"/>
    <col min="1762" max="1762" width="11" style="2" bestFit="1" customWidth="1"/>
    <col min="1763" max="2000" width="11.42578125" style="2"/>
    <col min="2001" max="2001" width="31.85546875" style="2" customWidth="1"/>
    <col min="2002" max="2002" width="9.140625" style="2" customWidth="1"/>
    <col min="2003" max="2003" width="18.42578125" style="2" customWidth="1"/>
    <col min="2004" max="2004" width="9.42578125" style="2" customWidth="1"/>
    <col min="2005" max="2005" width="12.140625" style="2" customWidth="1"/>
    <col min="2006" max="2006" width="11.42578125" style="2" customWidth="1"/>
    <col min="2007" max="2007" width="18.42578125" style="2" customWidth="1"/>
    <col min="2008" max="2008" width="9.42578125" style="2" customWidth="1"/>
    <col min="2009" max="2009" width="12.140625" style="2" customWidth="1"/>
    <col min="2010" max="2010" width="10.42578125" style="2" customWidth="1"/>
    <col min="2011" max="2011" width="8.85546875" style="2" customWidth="1"/>
    <col min="2012" max="2012" width="23.140625" style="2" customWidth="1"/>
    <col min="2013" max="2013" width="6.42578125" style="2" customWidth="1"/>
    <col min="2014" max="2015" width="8.85546875" style="2" customWidth="1"/>
    <col min="2016" max="2017" width="11.42578125" style="2" customWidth="1"/>
    <col min="2018" max="2018" width="11" style="2" bestFit="1" customWidth="1"/>
    <col min="2019" max="2256" width="11.42578125" style="2"/>
    <col min="2257" max="2257" width="31.85546875" style="2" customWidth="1"/>
    <col min="2258" max="2258" width="9.140625" style="2" customWidth="1"/>
    <col min="2259" max="2259" width="18.42578125" style="2" customWidth="1"/>
    <col min="2260" max="2260" width="9.42578125" style="2" customWidth="1"/>
    <col min="2261" max="2261" width="12.140625" style="2" customWidth="1"/>
    <col min="2262" max="2262" width="11.42578125" style="2" customWidth="1"/>
    <col min="2263" max="2263" width="18.42578125" style="2" customWidth="1"/>
    <col min="2264" max="2264" width="9.42578125" style="2" customWidth="1"/>
    <col min="2265" max="2265" width="12.140625" style="2" customWidth="1"/>
    <col min="2266" max="2266" width="10.42578125" style="2" customWidth="1"/>
    <col min="2267" max="2267" width="8.85546875" style="2" customWidth="1"/>
    <col min="2268" max="2268" width="23.140625" style="2" customWidth="1"/>
    <col min="2269" max="2269" width="6.42578125" style="2" customWidth="1"/>
    <col min="2270" max="2271" width="8.85546875" style="2" customWidth="1"/>
    <col min="2272" max="2273" width="11.42578125" style="2" customWidth="1"/>
    <col min="2274" max="2274" width="11" style="2" bestFit="1" customWidth="1"/>
    <col min="2275" max="2512" width="11.42578125" style="2"/>
    <col min="2513" max="2513" width="31.85546875" style="2" customWidth="1"/>
    <col min="2514" max="2514" width="9.140625" style="2" customWidth="1"/>
    <col min="2515" max="2515" width="18.42578125" style="2" customWidth="1"/>
    <col min="2516" max="2516" width="9.42578125" style="2" customWidth="1"/>
    <col min="2517" max="2517" width="12.140625" style="2" customWidth="1"/>
    <col min="2518" max="2518" width="11.42578125" style="2" customWidth="1"/>
    <col min="2519" max="2519" width="18.42578125" style="2" customWidth="1"/>
    <col min="2520" max="2520" width="9.42578125" style="2" customWidth="1"/>
    <col min="2521" max="2521" width="12.140625" style="2" customWidth="1"/>
    <col min="2522" max="2522" width="10.42578125" style="2" customWidth="1"/>
    <col min="2523" max="2523" width="8.85546875" style="2" customWidth="1"/>
    <col min="2524" max="2524" width="23.140625" style="2" customWidth="1"/>
    <col min="2525" max="2525" width="6.42578125" style="2" customWidth="1"/>
    <col min="2526" max="2527" width="8.85546875" style="2" customWidth="1"/>
    <col min="2528" max="2529" width="11.42578125" style="2" customWidth="1"/>
    <col min="2530" max="2530" width="11" style="2" bestFit="1" customWidth="1"/>
    <col min="2531" max="2768" width="11.42578125" style="2"/>
    <col min="2769" max="2769" width="31.85546875" style="2" customWidth="1"/>
    <col min="2770" max="2770" width="9.140625" style="2" customWidth="1"/>
    <col min="2771" max="2771" width="18.42578125" style="2" customWidth="1"/>
    <col min="2772" max="2772" width="9.42578125" style="2" customWidth="1"/>
    <col min="2773" max="2773" width="12.140625" style="2" customWidth="1"/>
    <col min="2774" max="2774" width="11.42578125" style="2" customWidth="1"/>
    <col min="2775" max="2775" width="18.42578125" style="2" customWidth="1"/>
    <col min="2776" max="2776" width="9.42578125" style="2" customWidth="1"/>
    <col min="2777" max="2777" width="12.140625" style="2" customWidth="1"/>
    <col min="2778" max="2778" width="10.42578125" style="2" customWidth="1"/>
    <col min="2779" max="2779" width="8.85546875" style="2" customWidth="1"/>
    <col min="2780" max="2780" width="23.140625" style="2" customWidth="1"/>
    <col min="2781" max="2781" width="6.42578125" style="2" customWidth="1"/>
    <col min="2782" max="2783" width="8.85546875" style="2" customWidth="1"/>
    <col min="2784" max="2785" width="11.42578125" style="2" customWidth="1"/>
    <col min="2786" max="2786" width="11" style="2" bestFit="1" customWidth="1"/>
    <col min="2787" max="3024" width="11.42578125" style="2"/>
    <col min="3025" max="3025" width="31.85546875" style="2" customWidth="1"/>
    <col min="3026" max="3026" width="9.140625" style="2" customWidth="1"/>
    <col min="3027" max="3027" width="18.42578125" style="2" customWidth="1"/>
    <col min="3028" max="3028" width="9.42578125" style="2" customWidth="1"/>
    <col min="3029" max="3029" width="12.140625" style="2" customWidth="1"/>
    <col min="3030" max="3030" width="11.42578125" style="2" customWidth="1"/>
    <col min="3031" max="3031" width="18.42578125" style="2" customWidth="1"/>
    <col min="3032" max="3032" width="9.42578125" style="2" customWidth="1"/>
    <col min="3033" max="3033" width="12.140625" style="2" customWidth="1"/>
    <col min="3034" max="3034" width="10.42578125" style="2" customWidth="1"/>
    <col min="3035" max="3035" width="8.85546875" style="2" customWidth="1"/>
    <col min="3036" max="3036" width="23.140625" style="2" customWidth="1"/>
    <col min="3037" max="3037" width="6.42578125" style="2" customWidth="1"/>
    <col min="3038" max="3039" width="8.85546875" style="2" customWidth="1"/>
    <col min="3040" max="3041" width="11.42578125" style="2" customWidth="1"/>
    <col min="3042" max="3042" width="11" style="2" bestFit="1" customWidth="1"/>
    <col min="3043" max="3280" width="11.42578125" style="2"/>
    <col min="3281" max="3281" width="31.85546875" style="2" customWidth="1"/>
    <col min="3282" max="3282" width="9.140625" style="2" customWidth="1"/>
    <col min="3283" max="3283" width="18.42578125" style="2" customWidth="1"/>
    <col min="3284" max="3284" width="9.42578125" style="2" customWidth="1"/>
    <col min="3285" max="3285" width="12.140625" style="2" customWidth="1"/>
    <col min="3286" max="3286" width="11.42578125" style="2" customWidth="1"/>
    <col min="3287" max="3287" width="18.42578125" style="2" customWidth="1"/>
    <col min="3288" max="3288" width="9.42578125" style="2" customWidth="1"/>
    <col min="3289" max="3289" width="12.140625" style="2" customWidth="1"/>
    <col min="3290" max="3290" width="10.42578125" style="2" customWidth="1"/>
    <col min="3291" max="3291" width="8.85546875" style="2" customWidth="1"/>
    <col min="3292" max="3292" width="23.140625" style="2" customWidth="1"/>
    <col min="3293" max="3293" width="6.42578125" style="2" customWidth="1"/>
    <col min="3294" max="3295" width="8.85546875" style="2" customWidth="1"/>
    <col min="3296" max="3297" width="11.42578125" style="2" customWidth="1"/>
    <col min="3298" max="3298" width="11" style="2" bestFit="1" customWidth="1"/>
    <col min="3299" max="3536" width="11.42578125" style="2"/>
    <col min="3537" max="3537" width="31.85546875" style="2" customWidth="1"/>
    <col min="3538" max="3538" width="9.140625" style="2" customWidth="1"/>
    <col min="3539" max="3539" width="18.42578125" style="2" customWidth="1"/>
    <col min="3540" max="3540" width="9.42578125" style="2" customWidth="1"/>
    <col min="3541" max="3541" width="12.140625" style="2" customWidth="1"/>
    <col min="3542" max="3542" width="11.42578125" style="2" customWidth="1"/>
    <col min="3543" max="3543" width="18.42578125" style="2" customWidth="1"/>
    <col min="3544" max="3544" width="9.42578125" style="2" customWidth="1"/>
    <col min="3545" max="3545" width="12.140625" style="2" customWidth="1"/>
    <col min="3546" max="3546" width="10.42578125" style="2" customWidth="1"/>
    <col min="3547" max="3547" width="8.85546875" style="2" customWidth="1"/>
    <col min="3548" max="3548" width="23.140625" style="2" customWidth="1"/>
    <col min="3549" max="3549" width="6.42578125" style="2" customWidth="1"/>
    <col min="3550" max="3551" width="8.85546875" style="2" customWidth="1"/>
    <col min="3552" max="3553" width="11.42578125" style="2" customWidth="1"/>
    <col min="3554" max="3554" width="11" style="2" bestFit="1" customWidth="1"/>
    <col min="3555" max="3792" width="11.42578125" style="2"/>
    <col min="3793" max="3793" width="31.85546875" style="2" customWidth="1"/>
    <col min="3794" max="3794" width="9.140625" style="2" customWidth="1"/>
    <col min="3795" max="3795" width="18.42578125" style="2" customWidth="1"/>
    <col min="3796" max="3796" width="9.42578125" style="2" customWidth="1"/>
    <col min="3797" max="3797" width="12.140625" style="2" customWidth="1"/>
    <col min="3798" max="3798" width="11.42578125" style="2" customWidth="1"/>
    <col min="3799" max="3799" width="18.42578125" style="2" customWidth="1"/>
    <col min="3800" max="3800" width="9.42578125" style="2" customWidth="1"/>
    <col min="3801" max="3801" width="12.140625" style="2" customWidth="1"/>
    <col min="3802" max="3802" width="10.42578125" style="2" customWidth="1"/>
    <col min="3803" max="3803" width="8.85546875" style="2" customWidth="1"/>
    <col min="3804" max="3804" width="23.140625" style="2" customWidth="1"/>
    <col min="3805" max="3805" width="6.42578125" style="2" customWidth="1"/>
    <col min="3806" max="3807" width="8.85546875" style="2" customWidth="1"/>
    <col min="3808" max="3809" width="11.42578125" style="2" customWidth="1"/>
    <col min="3810" max="3810" width="11" style="2" bestFit="1" customWidth="1"/>
    <col min="3811" max="4048" width="11.42578125" style="2"/>
    <col min="4049" max="4049" width="31.85546875" style="2" customWidth="1"/>
    <col min="4050" max="4050" width="9.140625" style="2" customWidth="1"/>
    <col min="4051" max="4051" width="18.42578125" style="2" customWidth="1"/>
    <col min="4052" max="4052" width="9.42578125" style="2" customWidth="1"/>
    <col min="4053" max="4053" width="12.140625" style="2" customWidth="1"/>
    <col min="4054" max="4054" width="11.42578125" style="2" customWidth="1"/>
    <col min="4055" max="4055" width="18.42578125" style="2" customWidth="1"/>
    <col min="4056" max="4056" width="9.42578125" style="2" customWidth="1"/>
    <col min="4057" max="4057" width="12.140625" style="2" customWidth="1"/>
    <col min="4058" max="4058" width="10.42578125" style="2" customWidth="1"/>
    <col min="4059" max="4059" width="8.85546875" style="2" customWidth="1"/>
    <col min="4060" max="4060" width="23.140625" style="2" customWidth="1"/>
    <col min="4061" max="4061" width="6.42578125" style="2" customWidth="1"/>
    <col min="4062" max="4063" width="8.85546875" style="2" customWidth="1"/>
    <col min="4064" max="4065" width="11.42578125" style="2" customWidth="1"/>
    <col min="4066" max="4066" width="11" style="2" bestFit="1" customWidth="1"/>
    <col min="4067" max="4304" width="11.42578125" style="2"/>
    <col min="4305" max="4305" width="31.85546875" style="2" customWidth="1"/>
    <col min="4306" max="4306" width="9.140625" style="2" customWidth="1"/>
    <col min="4307" max="4307" width="18.42578125" style="2" customWidth="1"/>
    <col min="4308" max="4308" width="9.42578125" style="2" customWidth="1"/>
    <col min="4309" max="4309" width="12.140625" style="2" customWidth="1"/>
    <col min="4310" max="4310" width="11.42578125" style="2" customWidth="1"/>
    <col min="4311" max="4311" width="18.42578125" style="2" customWidth="1"/>
    <col min="4312" max="4312" width="9.42578125" style="2" customWidth="1"/>
    <col min="4313" max="4313" width="12.140625" style="2" customWidth="1"/>
    <col min="4314" max="4314" width="10.42578125" style="2" customWidth="1"/>
    <col min="4315" max="4315" width="8.85546875" style="2" customWidth="1"/>
    <col min="4316" max="4316" width="23.140625" style="2" customWidth="1"/>
    <col min="4317" max="4317" width="6.42578125" style="2" customWidth="1"/>
    <col min="4318" max="4319" width="8.85546875" style="2" customWidth="1"/>
    <col min="4320" max="4321" width="11.42578125" style="2" customWidth="1"/>
    <col min="4322" max="4322" width="11" style="2" bestFit="1" customWidth="1"/>
    <col min="4323" max="4560" width="11.42578125" style="2"/>
    <col min="4561" max="4561" width="31.85546875" style="2" customWidth="1"/>
    <col min="4562" max="4562" width="9.140625" style="2" customWidth="1"/>
    <col min="4563" max="4563" width="18.42578125" style="2" customWidth="1"/>
    <col min="4564" max="4564" width="9.42578125" style="2" customWidth="1"/>
    <col min="4565" max="4565" width="12.140625" style="2" customWidth="1"/>
    <col min="4566" max="4566" width="11.42578125" style="2" customWidth="1"/>
    <col min="4567" max="4567" width="18.42578125" style="2" customWidth="1"/>
    <col min="4568" max="4568" width="9.42578125" style="2" customWidth="1"/>
    <col min="4569" max="4569" width="12.140625" style="2" customWidth="1"/>
    <col min="4570" max="4570" width="10.42578125" style="2" customWidth="1"/>
    <col min="4571" max="4571" width="8.85546875" style="2" customWidth="1"/>
    <col min="4572" max="4572" width="23.140625" style="2" customWidth="1"/>
    <col min="4573" max="4573" width="6.42578125" style="2" customWidth="1"/>
    <col min="4574" max="4575" width="8.85546875" style="2" customWidth="1"/>
    <col min="4576" max="4577" width="11.42578125" style="2" customWidth="1"/>
    <col min="4578" max="4578" width="11" style="2" bestFit="1" customWidth="1"/>
    <col min="4579" max="4816" width="11.42578125" style="2"/>
    <col min="4817" max="4817" width="31.85546875" style="2" customWidth="1"/>
    <col min="4818" max="4818" width="9.140625" style="2" customWidth="1"/>
    <col min="4819" max="4819" width="18.42578125" style="2" customWidth="1"/>
    <col min="4820" max="4820" width="9.42578125" style="2" customWidth="1"/>
    <col min="4821" max="4821" width="12.140625" style="2" customWidth="1"/>
    <col min="4822" max="4822" width="11.42578125" style="2" customWidth="1"/>
    <col min="4823" max="4823" width="18.42578125" style="2" customWidth="1"/>
    <col min="4824" max="4824" width="9.42578125" style="2" customWidth="1"/>
    <col min="4825" max="4825" width="12.140625" style="2" customWidth="1"/>
    <col min="4826" max="4826" width="10.42578125" style="2" customWidth="1"/>
    <col min="4827" max="4827" width="8.85546875" style="2" customWidth="1"/>
    <col min="4828" max="4828" width="23.140625" style="2" customWidth="1"/>
    <col min="4829" max="4829" width="6.42578125" style="2" customWidth="1"/>
    <col min="4830" max="4831" width="8.85546875" style="2" customWidth="1"/>
    <col min="4832" max="4833" width="11.42578125" style="2" customWidth="1"/>
    <col min="4834" max="4834" width="11" style="2" bestFit="1" customWidth="1"/>
    <col min="4835" max="5072" width="11.42578125" style="2"/>
    <col min="5073" max="5073" width="31.85546875" style="2" customWidth="1"/>
    <col min="5074" max="5074" width="9.140625" style="2" customWidth="1"/>
    <col min="5075" max="5075" width="18.42578125" style="2" customWidth="1"/>
    <col min="5076" max="5076" width="9.42578125" style="2" customWidth="1"/>
    <col min="5077" max="5077" width="12.140625" style="2" customWidth="1"/>
    <col min="5078" max="5078" width="11.42578125" style="2" customWidth="1"/>
    <col min="5079" max="5079" width="18.42578125" style="2" customWidth="1"/>
    <col min="5080" max="5080" width="9.42578125" style="2" customWidth="1"/>
    <col min="5081" max="5081" width="12.140625" style="2" customWidth="1"/>
    <col min="5082" max="5082" width="10.42578125" style="2" customWidth="1"/>
    <col min="5083" max="5083" width="8.85546875" style="2" customWidth="1"/>
    <col min="5084" max="5084" width="23.140625" style="2" customWidth="1"/>
    <col min="5085" max="5085" width="6.42578125" style="2" customWidth="1"/>
    <col min="5086" max="5087" width="8.85546875" style="2" customWidth="1"/>
    <col min="5088" max="5089" width="11.42578125" style="2" customWidth="1"/>
    <col min="5090" max="5090" width="11" style="2" bestFit="1" customWidth="1"/>
    <col min="5091" max="5328" width="11.42578125" style="2"/>
    <col min="5329" max="5329" width="31.85546875" style="2" customWidth="1"/>
    <col min="5330" max="5330" width="9.140625" style="2" customWidth="1"/>
    <col min="5331" max="5331" width="18.42578125" style="2" customWidth="1"/>
    <col min="5332" max="5332" width="9.42578125" style="2" customWidth="1"/>
    <col min="5333" max="5333" width="12.140625" style="2" customWidth="1"/>
    <col min="5334" max="5334" width="11.42578125" style="2" customWidth="1"/>
    <col min="5335" max="5335" width="18.42578125" style="2" customWidth="1"/>
    <col min="5336" max="5336" width="9.42578125" style="2" customWidth="1"/>
    <col min="5337" max="5337" width="12.140625" style="2" customWidth="1"/>
    <col min="5338" max="5338" width="10.42578125" style="2" customWidth="1"/>
    <col min="5339" max="5339" width="8.85546875" style="2" customWidth="1"/>
    <col min="5340" max="5340" width="23.140625" style="2" customWidth="1"/>
    <col min="5341" max="5341" width="6.42578125" style="2" customWidth="1"/>
    <col min="5342" max="5343" width="8.85546875" style="2" customWidth="1"/>
    <col min="5344" max="5345" width="11.42578125" style="2" customWidth="1"/>
    <col min="5346" max="5346" width="11" style="2" bestFit="1" customWidth="1"/>
    <col min="5347" max="5584" width="11.42578125" style="2"/>
    <col min="5585" max="5585" width="31.85546875" style="2" customWidth="1"/>
    <col min="5586" max="5586" width="9.140625" style="2" customWidth="1"/>
    <col min="5587" max="5587" width="18.42578125" style="2" customWidth="1"/>
    <col min="5588" max="5588" width="9.42578125" style="2" customWidth="1"/>
    <col min="5589" max="5589" width="12.140625" style="2" customWidth="1"/>
    <col min="5590" max="5590" width="11.42578125" style="2" customWidth="1"/>
    <col min="5591" max="5591" width="18.42578125" style="2" customWidth="1"/>
    <col min="5592" max="5592" width="9.42578125" style="2" customWidth="1"/>
    <col min="5593" max="5593" width="12.140625" style="2" customWidth="1"/>
    <col min="5594" max="5594" width="10.42578125" style="2" customWidth="1"/>
    <col min="5595" max="5595" width="8.85546875" style="2" customWidth="1"/>
    <col min="5596" max="5596" width="23.140625" style="2" customWidth="1"/>
    <col min="5597" max="5597" width="6.42578125" style="2" customWidth="1"/>
    <col min="5598" max="5599" width="8.85546875" style="2" customWidth="1"/>
    <col min="5600" max="5601" width="11.42578125" style="2" customWidth="1"/>
    <col min="5602" max="5602" width="11" style="2" bestFit="1" customWidth="1"/>
    <col min="5603" max="5840" width="11.42578125" style="2"/>
    <col min="5841" max="5841" width="31.85546875" style="2" customWidth="1"/>
    <col min="5842" max="5842" width="9.140625" style="2" customWidth="1"/>
    <col min="5843" max="5843" width="18.42578125" style="2" customWidth="1"/>
    <col min="5844" max="5844" width="9.42578125" style="2" customWidth="1"/>
    <col min="5845" max="5845" width="12.140625" style="2" customWidth="1"/>
    <col min="5846" max="5846" width="11.42578125" style="2" customWidth="1"/>
    <col min="5847" max="5847" width="18.42578125" style="2" customWidth="1"/>
    <col min="5848" max="5848" width="9.42578125" style="2" customWidth="1"/>
    <col min="5849" max="5849" width="12.140625" style="2" customWidth="1"/>
    <col min="5850" max="5850" width="10.42578125" style="2" customWidth="1"/>
    <col min="5851" max="5851" width="8.85546875" style="2" customWidth="1"/>
    <col min="5852" max="5852" width="23.140625" style="2" customWidth="1"/>
    <col min="5853" max="5853" width="6.42578125" style="2" customWidth="1"/>
    <col min="5854" max="5855" width="8.85546875" style="2" customWidth="1"/>
    <col min="5856" max="5857" width="11.42578125" style="2" customWidth="1"/>
    <col min="5858" max="5858" width="11" style="2" bestFit="1" customWidth="1"/>
    <col min="5859" max="6096" width="11.42578125" style="2"/>
    <col min="6097" max="6097" width="31.85546875" style="2" customWidth="1"/>
    <col min="6098" max="6098" width="9.140625" style="2" customWidth="1"/>
    <col min="6099" max="6099" width="18.42578125" style="2" customWidth="1"/>
    <col min="6100" max="6100" width="9.42578125" style="2" customWidth="1"/>
    <col min="6101" max="6101" width="12.140625" style="2" customWidth="1"/>
    <col min="6102" max="6102" width="11.42578125" style="2" customWidth="1"/>
    <col min="6103" max="6103" width="18.42578125" style="2" customWidth="1"/>
    <col min="6104" max="6104" width="9.42578125" style="2" customWidth="1"/>
    <col min="6105" max="6105" width="12.140625" style="2" customWidth="1"/>
    <col min="6106" max="6106" width="10.42578125" style="2" customWidth="1"/>
    <col min="6107" max="6107" width="8.85546875" style="2" customWidth="1"/>
    <col min="6108" max="6108" width="23.140625" style="2" customWidth="1"/>
    <col min="6109" max="6109" width="6.42578125" style="2" customWidth="1"/>
    <col min="6110" max="6111" width="8.85546875" style="2" customWidth="1"/>
    <col min="6112" max="6113" width="11.42578125" style="2" customWidth="1"/>
    <col min="6114" max="6114" width="11" style="2" bestFit="1" customWidth="1"/>
    <col min="6115" max="6352" width="11.42578125" style="2"/>
    <col min="6353" max="6353" width="31.85546875" style="2" customWidth="1"/>
    <col min="6354" max="6354" width="9.140625" style="2" customWidth="1"/>
    <col min="6355" max="6355" width="18.42578125" style="2" customWidth="1"/>
    <col min="6356" max="6356" width="9.42578125" style="2" customWidth="1"/>
    <col min="6357" max="6357" width="12.140625" style="2" customWidth="1"/>
    <col min="6358" max="6358" width="11.42578125" style="2" customWidth="1"/>
    <col min="6359" max="6359" width="18.42578125" style="2" customWidth="1"/>
    <col min="6360" max="6360" width="9.42578125" style="2" customWidth="1"/>
    <col min="6361" max="6361" width="12.140625" style="2" customWidth="1"/>
    <col min="6362" max="6362" width="10.42578125" style="2" customWidth="1"/>
    <col min="6363" max="6363" width="8.85546875" style="2" customWidth="1"/>
    <col min="6364" max="6364" width="23.140625" style="2" customWidth="1"/>
    <col min="6365" max="6365" width="6.42578125" style="2" customWidth="1"/>
    <col min="6366" max="6367" width="8.85546875" style="2" customWidth="1"/>
    <col min="6368" max="6369" width="11.42578125" style="2" customWidth="1"/>
    <col min="6370" max="6370" width="11" style="2" bestFit="1" customWidth="1"/>
    <col min="6371" max="6608" width="11.42578125" style="2"/>
    <col min="6609" max="6609" width="31.85546875" style="2" customWidth="1"/>
    <col min="6610" max="6610" width="9.140625" style="2" customWidth="1"/>
    <col min="6611" max="6611" width="18.42578125" style="2" customWidth="1"/>
    <col min="6612" max="6612" width="9.42578125" style="2" customWidth="1"/>
    <col min="6613" max="6613" width="12.140625" style="2" customWidth="1"/>
    <col min="6614" max="6614" width="11.42578125" style="2" customWidth="1"/>
    <col min="6615" max="6615" width="18.42578125" style="2" customWidth="1"/>
    <col min="6616" max="6616" width="9.42578125" style="2" customWidth="1"/>
    <col min="6617" max="6617" width="12.140625" style="2" customWidth="1"/>
    <col min="6618" max="6618" width="10.42578125" style="2" customWidth="1"/>
    <col min="6619" max="6619" width="8.85546875" style="2" customWidth="1"/>
    <col min="6620" max="6620" width="23.140625" style="2" customWidth="1"/>
    <col min="6621" max="6621" width="6.42578125" style="2" customWidth="1"/>
    <col min="6622" max="6623" width="8.85546875" style="2" customWidth="1"/>
    <col min="6624" max="6625" width="11.42578125" style="2" customWidth="1"/>
    <col min="6626" max="6626" width="11" style="2" bestFit="1" customWidth="1"/>
    <col min="6627" max="6864" width="11.42578125" style="2"/>
    <col min="6865" max="6865" width="31.85546875" style="2" customWidth="1"/>
    <col min="6866" max="6866" width="9.140625" style="2" customWidth="1"/>
    <col min="6867" max="6867" width="18.42578125" style="2" customWidth="1"/>
    <col min="6868" max="6868" width="9.42578125" style="2" customWidth="1"/>
    <col min="6869" max="6869" width="12.140625" style="2" customWidth="1"/>
    <col min="6870" max="6870" width="11.42578125" style="2" customWidth="1"/>
    <col min="6871" max="6871" width="18.42578125" style="2" customWidth="1"/>
    <col min="6872" max="6872" width="9.42578125" style="2" customWidth="1"/>
    <col min="6873" max="6873" width="12.140625" style="2" customWidth="1"/>
    <col min="6874" max="6874" width="10.42578125" style="2" customWidth="1"/>
    <col min="6875" max="6875" width="8.85546875" style="2" customWidth="1"/>
    <col min="6876" max="6876" width="23.140625" style="2" customWidth="1"/>
    <col min="6877" max="6877" width="6.42578125" style="2" customWidth="1"/>
    <col min="6878" max="6879" width="8.85546875" style="2" customWidth="1"/>
    <col min="6880" max="6881" width="11.42578125" style="2" customWidth="1"/>
    <col min="6882" max="6882" width="11" style="2" bestFit="1" customWidth="1"/>
    <col min="6883" max="7120" width="11.42578125" style="2"/>
    <col min="7121" max="7121" width="31.85546875" style="2" customWidth="1"/>
    <col min="7122" max="7122" width="9.140625" style="2" customWidth="1"/>
    <col min="7123" max="7123" width="18.42578125" style="2" customWidth="1"/>
    <col min="7124" max="7124" width="9.42578125" style="2" customWidth="1"/>
    <col min="7125" max="7125" width="12.140625" style="2" customWidth="1"/>
    <col min="7126" max="7126" width="11.42578125" style="2" customWidth="1"/>
    <col min="7127" max="7127" width="18.42578125" style="2" customWidth="1"/>
    <col min="7128" max="7128" width="9.42578125" style="2" customWidth="1"/>
    <col min="7129" max="7129" width="12.140625" style="2" customWidth="1"/>
    <col min="7130" max="7130" width="10.42578125" style="2" customWidth="1"/>
    <col min="7131" max="7131" width="8.85546875" style="2" customWidth="1"/>
    <col min="7132" max="7132" width="23.140625" style="2" customWidth="1"/>
    <col min="7133" max="7133" width="6.42578125" style="2" customWidth="1"/>
    <col min="7134" max="7135" width="8.85546875" style="2" customWidth="1"/>
    <col min="7136" max="7137" width="11.42578125" style="2" customWidth="1"/>
    <col min="7138" max="7138" width="11" style="2" bestFit="1" customWidth="1"/>
    <col min="7139" max="7376" width="11.42578125" style="2"/>
    <col min="7377" max="7377" width="31.85546875" style="2" customWidth="1"/>
    <col min="7378" max="7378" width="9.140625" style="2" customWidth="1"/>
    <col min="7379" max="7379" width="18.42578125" style="2" customWidth="1"/>
    <col min="7380" max="7380" width="9.42578125" style="2" customWidth="1"/>
    <col min="7381" max="7381" width="12.140625" style="2" customWidth="1"/>
    <col min="7382" max="7382" width="11.42578125" style="2" customWidth="1"/>
    <col min="7383" max="7383" width="18.42578125" style="2" customWidth="1"/>
    <col min="7384" max="7384" width="9.42578125" style="2" customWidth="1"/>
    <col min="7385" max="7385" width="12.140625" style="2" customWidth="1"/>
    <col min="7386" max="7386" width="10.42578125" style="2" customWidth="1"/>
    <col min="7387" max="7387" width="8.85546875" style="2" customWidth="1"/>
    <col min="7388" max="7388" width="23.140625" style="2" customWidth="1"/>
    <col min="7389" max="7389" width="6.42578125" style="2" customWidth="1"/>
    <col min="7390" max="7391" width="8.85546875" style="2" customWidth="1"/>
    <col min="7392" max="7393" width="11.42578125" style="2" customWidth="1"/>
    <col min="7394" max="7394" width="11" style="2" bestFit="1" customWidth="1"/>
    <col min="7395" max="7632" width="11.42578125" style="2"/>
    <col min="7633" max="7633" width="31.85546875" style="2" customWidth="1"/>
    <col min="7634" max="7634" width="9.140625" style="2" customWidth="1"/>
    <col min="7635" max="7635" width="18.42578125" style="2" customWidth="1"/>
    <col min="7636" max="7636" width="9.42578125" style="2" customWidth="1"/>
    <col min="7637" max="7637" width="12.140625" style="2" customWidth="1"/>
    <col min="7638" max="7638" width="11.42578125" style="2" customWidth="1"/>
    <col min="7639" max="7639" width="18.42578125" style="2" customWidth="1"/>
    <col min="7640" max="7640" width="9.42578125" style="2" customWidth="1"/>
    <col min="7641" max="7641" width="12.140625" style="2" customWidth="1"/>
    <col min="7642" max="7642" width="10.42578125" style="2" customWidth="1"/>
    <col min="7643" max="7643" width="8.85546875" style="2" customWidth="1"/>
    <col min="7644" max="7644" width="23.140625" style="2" customWidth="1"/>
    <col min="7645" max="7645" width="6.42578125" style="2" customWidth="1"/>
    <col min="7646" max="7647" width="8.85546875" style="2" customWidth="1"/>
    <col min="7648" max="7649" width="11.42578125" style="2" customWidth="1"/>
    <col min="7650" max="7650" width="11" style="2" bestFit="1" customWidth="1"/>
    <col min="7651" max="7888" width="11.42578125" style="2"/>
    <col min="7889" max="7889" width="31.85546875" style="2" customWidth="1"/>
    <col min="7890" max="7890" width="9.140625" style="2" customWidth="1"/>
    <col min="7891" max="7891" width="18.42578125" style="2" customWidth="1"/>
    <col min="7892" max="7892" width="9.42578125" style="2" customWidth="1"/>
    <col min="7893" max="7893" width="12.140625" style="2" customWidth="1"/>
    <col min="7894" max="7894" width="11.42578125" style="2" customWidth="1"/>
    <col min="7895" max="7895" width="18.42578125" style="2" customWidth="1"/>
    <col min="7896" max="7896" width="9.42578125" style="2" customWidth="1"/>
    <col min="7897" max="7897" width="12.140625" style="2" customWidth="1"/>
    <col min="7898" max="7898" width="10.42578125" style="2" customWidth="1"/>
    <col min="7899" max="7899" width="8.85546875" style="2" customWidth="1"/>
    <col min="7900" max="7900" width="23.140625" style="2" customWidth="1"/>
    <col min="7901" max="7901" width="6.42578125" style="2" customWidth="1"/>
    <col min="7902" max="7903" width="8.85546875" style="2" customWidth="1"/>
    <col min="7904" max="7905" width="11.42578125" style="2" customWidth="1"/>
    <col min="7906" max="7906" width="11" style="2" bestFit="1" customWidth="1"/>
    <col min="7907" max="8144" width="11.42578125" style="2"/>
    <col min="8145" max="8145" width="31.85546875" style="2" customWidth="1"/>
    <col min="8146" max="8146" width="9.140625" style="2" customWidth="1"/>
    <col min="8147" max="8147" width="18.42578125" style="2" customWidth="1"/>
    <col min="8148" max="8148" width="9.42578125" style="2" customWidth="1"/>
    <col min="8149" max="8149" width="12.140625" style="2" customWidth="1"/>
    <col min="8150" max="8150" width="11.42578125" style="2" customWidth="1"/>
    <col min="8151" max="8151" width="18.42578125" style="2" customWidth="1"/>
    <col min="8152" max="8152" width="9.42578125" style="2" customWidth="1"/>
    <col min="8153" max="8153" width="12.140625" style="2" customWidth="1"/>
    <col min="8154" max="8154" width="10.42578125" style="2" customWidth="1"/>
    <col min="8155" max="8155" width="8.85546875" style="2" customWidth="1"/>
    <col min="8156" max="8156" width="23.140625" style="2" customWidth="1"/>
    <col min="8157" max="8157" width="6.42578125" style="2" customWidth="1"/>
    <col min="8158" max="8159" width="8.85546875" style="2" customWidth="1"/>
    <col min="8160" max="8161" width="11.42578125" style="2" customWidth="1"/>
    <col min="8162" max="8162" width="11" style="2" bestFit="1" customWidth="1"/>
    <col min="8163" max="8400" width="11.42578125" style="2"/>
    <col min="8401" max="8401" width="31.85546875" style="2" customWidth="1"/>
    <col min="8402" max="8402" width="9.140625" style="2" customWidth="1"/>
    <col min="8403" max="8403" width="18.42578125" style="2" customWidth="1"/>
    <col min="8404" max="8404" width="9.42578125" style="2" customWidth="1"/>
    <col min="8405" max="8405" width="12.140625" style="2" customWidth="1"/>
    <col min="8406" max="8406" width="11.42578125" style="2" customWidth="1"/>
    <col min="8407" max="8407" width="18.42578125" style="2" customWidth="1"/>
    <col min="8408" max="8408" width="9.42578125" style="2" customWidth="1"/>
    <col min="8409" max="8409" width="12.140625" style="2" customWidth="1"/>
    <col min="8410" max="8410" width="10.42578125" style="2" customWidth="1"/>
    <col min="8411" max="8411" width="8.85546875" style="2" customWidth="1"/>
    <col min="8412" max="8412" width="23.140625" style="2" customWidth="1"/>
    <col min="8413" max="8413" width="6.42578125" style="2" customWidth="1"/>
    <col min="8414" max="8415" width="8.85546875" style="2" customWidth="1"/>
    <col min="8416" max="8417" width="11.42578125" style="2" customWidth="1"/>
    <col min="8418" max="8418" width="11" style="2" bestFit="1" customWidth="1"/>
    <col min="8419" max="8656" width="11.42578125" style="2"/>
    <col min="8657" max="8657" width="31.85546875" style="2" customWidth="1"/>
    <col min="8658" max="8658" width="9.140625" style="2" customWidth="1"/>
    <col min="8659" max="8659" width="18.42578125" style="2" customWidth="1"/>
    <col min="8660" max="8660" width="9.42578125" style="2" customWidth="1"/>
    <col min="8661" max="8661" width="12.140625" style="2" customWidth="1"/>
    <col min="8662" max="8662" width="11.42578125" style="2" customWidth="1"/>
    <col min="8663" max="8663" width="18.42578125" style="2" customWidth="1"/>
    <col min="8664" max="8664" width="9.42578125" style="2" customWidth="1"/>
    <col min="8665" max="8665" width="12.140625" style="2" customWidth="1"/>
    <col min="8666" max="8666" width="10.42578125" style="2" customWidth="1"/>
    <col min="8667" max="8667" width="8.85546875" style="2" customWidth="1"/>
    <col min="8668" max="8668" width="23.140625" style="2" customWidth="1"/>
    <col min="8669" max="8669" width="6.42578125" style="2" customWidth="1"/>
    <col min="8670" max="8671" width="8.85546875" style="2" customWidth="1"/>
    <col min="8672" max="8673" width="11.42578125" style="2" customWidth="1"/>
    <col min="8674" max="8674" width="11" style="2" bestFit="1" customWidth="1"/>
    <col min="8675" max="8912" width="11.42578125" style="2"/>
    <col min="8913" max="8913" width="31.85546875" style="2" customWidth="1"/>
    <col min="8914" max="8914" width="9.140625" style="2" customWidth="1"/>
    <col min="8915" max="8915" width="18.42578125" style="2" customWidth="1"/>
    <col min="8916" max="8916" width="9.42578125" style="2" customWidth="1"/>
    <col min="8917" max="8917" width="12.140625" style="2" customWidth="1"/>
    <col min="8918" max="8918" width="11.42578125" style="2" customWidth="1"/>
    <col min="8919" max="8919" width="18.42578125" style="2" customWidth="1"/>
    <col min="8920" max="8920" width="9.42578125" style="2" customWidth="1"/>
    <col min="8921" max="8921" width="12.140625" style="2" customWidth="1"/>
    <col min="8922" max="8922" width="10.42578125" style="2" customWidth="1"/>
    <col min="8923" max="8923" width="8.85546875" style="2" customWidth="1"/>
    <col min="8924" max="8924" width="23.140625" style="2" customWidth="1"/>
    <col min="8925" max="8925" width="6.42578125" style="2" customWidth="1"/>
    <col min="8926" max="8927" width="8.85546875" style="2" customWidth="1"/>
    <col min="8928" max="8929" width="11.42578125" style="2" customWidth="1"/>
    <col min="8930" max="8930" width="11" style="2" bestFit="1" customWidth="1"/>
    <col min="8931" max="9168" width="11.42578125" style="2"/>
    <col min="9169" max="9169" width="31.85546875" style="2" customWidth="1"/>
    <col min="9170" max="9170" width="9.140625" style="2" customWidth="1"/>
    <col min="9171" max="9171" width="18.42578125" style="2" customWidth="1"/>
    <col min="9172" max="9172" width="9.42578125" style="2" customWidth="1"/>
    <col min="9173" max="9173" width="12.140625" style="2" customWidth="1"/>
    <col min="9174" max="9174" width="11.42578125" style="2" customWidth="1"/>
    <col min="9175" max="9175" width="18.42578125" style="2" customWidth="1"/>
    <col min="9176" max="9176" width="9.42578125" style="2" customWidth="1"/>
    <col min="9177" max="9177" width="12.140625" style="2" customWidth="1"/>
    <col min="9178" max="9178" width="10.42578125" style="2" customWidth="1"/>
    <col min="9179" max="9179" width="8.85546875" style="2" customWidth="1"/>
    <col min="9180" max="9180" width="23.140625" style="2" customWidth="1"/>
    <col min="9181" max="9181" width="6.42578125" style="2" customWidth="1"/>
    <col min="9182" max="9183" width="8.85546875" style="2" customWidth="1"/>
    <col min="9184" max="9185" width="11.42578125" style="2" customWidth="1"/>
    <col min="9186" max="9186" width="11" style="2" bestFit="1" customWidth="1"/>
    <col min="9187" max="9424" width="11.42578125" style="2"/>
    <col min="9425" max="9425" width="31.85546875" style="2" customWidth="1"/>
    <col min="9426" max="9426" width="9.140625" style="2" customWidth="1"/>
    <col min="9427" max="9427" width="18.42578125" style="2" customWidth="1"/>
    <col min="9428" max="9428" width="9.42578125" style="2" customWidth="1"/>
    <col min="9429" max="9429" width="12.140625" style="2" customWidth="1"/>
    <col min="9430" max="9430" width="11.42578125" style="2" customWidth="1"/>
    <col min="9431" max="9431" width="18.42578125" style="2" customWidth="1"/>
    <col min="9432" max="9432" width="9.42578125" style="2" customWidth="1"/>
    <col min="9433" max="9433" width="12.140625" style="2" customWidth="1"/>
    <col min="9434" max="9434" width="10.42578125" style="2" customWidth="1"/>
    <col min="9435" max="9435" width="8.85546875" style="2" customWidth="1"/>
    <col min="9436" max="9436" width="23.140625" style="2" customWidth="1"/>
    <col min="9437" max="9437" width="6.42578125" style="2" customWidth="1"/>
    <col min="9438" max="9439" width="8.85546875" style="2" customWidth="1"/>
    <col min="9440" max="9441" width="11.42578125" style="2" customWidth="1"/>
    <col min="9442" max="9442" width="11" style="2" bestFit="1" customWidth="1"/>
    <col min="9443" max="9680" width="11.42578125" style="2"/>
    <col min="9681" max="9681" width="31.85546875" style="2" customWidth="1"/>
    <col min="9682" max="9682" width="9.140625" style="2" customWidth="1"/>
    <col min="9683" max="9683" width="18.42578125" style="2" customWidth="1"/>
    <col min="9684" max="9684" width="9.42578125" style="2" customWidth="1"/>
    <col min="9685" max="9685" width="12.140625" style="2" customWidth="1"/>
    <col min="9686" max="9686" width="11.42578125" style="2" customWidth="1"/>
    <col min="9687" max="9687" width="18.42578125" style="2" customWidth="1"/>
    <col min="9688" max="9688" width="9.42578125" style="2" customWidth="1"/>
    <col min="9689" max="9689" width="12.140625" style="2" customWidth="1"/>
    <col min="9690" max="9690" width="10.42578125" style="2" customWidth="1"/>
    <col min="9691" max="9691" width="8.85546875" style="2" customWidth="1"/>
    <col min="9692" max="9692" width="23.140625" style="2" customWidth="1"/>
    <col min="9693" max="9693" width="6.42578125" style="2" customWidth="1"/>
    <col min="9694" max="9695" width="8.85546875" style="2" customWidth="1"/>
    <col min="9696" max="9697" width="11.42578125" style="2" customWidth="1"/>
    <col min="9698" max="9698" width="11" style="2" bestFit="1" customWidth="1"/>
    <col min="9699" max="9936" width="11.42578125" style="2"/>
    <col min="9937" max="9937" width="31.85546875" style="2" customWidth="1"/>
    <col min="9938" max="9938" width="9.140625" style="2" customWidth="1"/>
    <col min="9939" max="9939" width="18.42578125" style="2" customWidth="1"/>
    <col min="9940" max="9940" width="9.42578125" style="2" customWidth="1"/>
    <col min="9941" max="9941" width="12.140625" style="2" customWidth="1"/>
    <col min="9942" max="9942" width="11.42578125" style="2" customWidth="1"/>
    <col min="9943" max="9943" width="18.42578125" style="2" customWidth="1"/>
    <col min="9944" max="9944" width="9.42578125" style="2" customWidth="1"/>
    <col min="9945" max="9945" width="12.140625" style="2" customWidth="1"/>
    <col min="9946" max="9946" width="10.42578125" style="2" customWidth="1"/>
    <col min="9947" max="9947" width="8.85546875" style="2" customWidth="1"/>
    <col min="9948" max="9948" width="23.140625" style="2" customWidth="1"/>
    <col min="9949" max="9949" width="6.42578125" style="2" customWidth="1"/>
    <col min="9950" max="9951" width="8.85546875" style="2" customWidth="1"/>
    <col min="9952" max="9953" width="11.42578125" style="2" customWidth="1"/>
    <col min="9954" max="9954" width="11" style="2" bestFit="1" customWidth="1"/>
    <col min="9955" max="10192" width="11.42578125" style="2"/>
    <col min="10193" max="10193" width="31.85546875" style="2" customWidth="1"/>
    <col min="10194" max="10194" width="9.140625" style="2" customWidth="1"/>
    <col min="10195" max="10195" width="18.42578125" style="2" customWidth="1"/>
    <col min="10196" max="10196" width="9.42578125" style="2" customWidth="1"/>
    <col min="10197" max="10197" width="12.140625" style="2" customWidth="1"/>
    <col min="10198" max="10198" width="11.42578125" style="2" customWidth="1"/>
    <col min="10199" max="10199" width="18.42578125" style="2" customWidth="1"/>
    <col min="10200" max="10200" width="9.42578125" style="2" customWidth="1"/>
    <col min="10201" max="10201" width="12.140625" style="2" customWidth="1"/>
    <col min="10202" max="10202" width="10.42578125" style="2" customWidth="1"/>
    <col min="10203" max="10203" width="8.85546875" style="2" customWidth="1"/>
    <col min="10204" max="10204" width="23.140625" style="2" customWidth="1"/>
    <col min="10205" max="10205" width="6.42578125" style="2" customWidth="1"/>
    <col min="10206" max="10207" width="8.85546875" style="2" customWidth="1"/>
    <col min="10208" max="10209" width="11.42578125" style="2" customWidth="1"/>
    <col min="10210" max="10210" width="11" style="2" bestFit="1" customWidth="1"/>
    <col min="10211" max="10448" width="11.42578125" style="2"/>
    <col min="10449" max="10449" width="31.85546875" style="2" customWidth="1"/>
    <col min="10450" max="10450" width="9.140625" style="2" customWidth="1"/>
    <col min="10451" max="10451" width="18.42578125" style="2" customWidth="1"/>
    <col min="10452" max="10452" width="9.42578125" style="2" customWidth="1"/>
    <col min="10453" max="10453" width="12.140625" style="2" customWidth="1"/>
    <col min="10454" max="10454" width="11.42578125" style="2" customWidth="1"/>
    <col min="10455" max="10455" width="18.42578125" style="2" customWidth="1"/>
    <col min="10456" max="10456" width="9.42578125" style="2" customWidth="1"/>
    <col min="10457" max="10457" width="12.140625" style="2" customWidth="1"/>
    <col min="10458" max="10458" width="10.42578125" style="2" customWidth="1"/>
    <col min="10459" max="10459" width="8.85546875" style="2" customWidth="1"/>
    <col min="10460" max="10460" width="23.140625" style="2" customWidth="1"/>
    <col min="10461" max="10461" width="6.42578125" style="2" customWidth="1"/>
    <col min="10462" max="10463" width="8.85546875" style="2" customWidth="1"/>
    <col min="10464" max="10465" width="11.42578125" style="2" customWidth="1"/>
    <col min="10466" max="10466" width="11" style="2" bestFit="1" customWidth="1"/>
    <col min="10467" max="10704" width="11.42578125" style="2"/>
    <col min="10705" max="10705" width="31.85546875" style="2" customWidth="1"/>
    <col min="10706" max="10706" width="9.140625" style="2" customWidth="1"/>
    <col min="10707" max="10707" width="18.42578125" style="2" customWidth="1"/>
    <col min="10708" max="10708" width="9.42578125" style="2" customWidth="1"/>
    <col min="10709" max="10709" width="12.140625" style="2" customWidth="1"/>
    <col min="10710" max="10710" width="11.42578125" style="2" customWidth="1"/>
    <col min="10711" max="10711" width="18.42578125" style="2" customWidth="1"/>
    <col min="10712" max="10712" width="9.42578125" style="2" customWidth="1"/>
    <col min="10713" max="10713" width="12.140625" style="2" customWidth="1"/>
    <col min="10714" max="10714" width="10.42578125" style="2" customWidth="1"/>
    <col min="10715" max="10715" width="8.85546875" style="2" customWidth="1"/>
    <col min="10716" max="10716" width="23.140625" style="2" customWidth="1"/>
    <col min="10717" max="10717" width="6.42578125" style="2" customWidth="1"/>
    <col min="10718" max="10719" width="8.85546875" style="2" customWidth="1"/>
    <col min="10720" max="10721" width="11.42578125" style="2" customWidth="1"/>
    <col min="10722" max="10722" width="11" style="2" bestFit="1" customWidth="1"/>
    <col min="10723" max="10960" width="11.42578125" style="2"/>
    <col min="10961" max="10961" width="31.85546875" style="2" customWidth="1"/>
    <col min="10962" max="10962" width="9.140625" style="2" customWidth="1"/>
    <col min="10963" max="10963" width="18.42578125" style="2" customWidth="1"/>
    <col min="10964" max="10964" width="9.42578125" style="2" customWidth="1"/>
    <col min="10965" max="10965" width="12.140625" style="2" customWidth="1"/>
    <col min="10966" max="10966" width="11.42578125" style="2" customWidth="1"/>
    <col min="10967" max="10967" width="18.42578125" style="2" customWidth="1"/>
    <col min="10968" max="10968" width="9.42578125" style="2" customWidth="1"/>
    <col min="10969" max="10969" width="12.140625" style="2" customWidth="1"/>
    <col min="10970" max="10970" width="10.42578125" style="2" customWidth="1"/>
    <col min="10971" max="10971" width="8.85546875" style="2" customWidth="1"/>
    <col min="10972" max="10972" width="23.140625" style="2" customWidth="1"/>
    <col min="10973" max="10973" width="6.42578125" style="2" customWidth="1"/>
    <col min="10974" max="10975" width="8.85546875" style="2" customWidth="1"/>
    <col min="10976" max="10977" width="11.42578125" style="2" customWidth="1"/>
    <col min="10978" max="10978" width="11" style="2" bestFit="1" customWidth="1"/>
    <col min="10979" max="11216" width="11.42578125" style="2"/>
    <col min="11217" max="11217" width="31.85546875" style="2" customWidth="1"/>
    <col min="11218" max="11218" width="9.140625" style="2" customWidth="1"/>
    <col min="11219" max="11219" width="18.42578125" style="2" customWidth="1"/>
    <col min="11220" max="11220" width="9.42578125" style="2" customWidth="1"/>
    <col min="11221" max="11221" width="12.140625" style="2" customWidth="1"/>
    <col min="11222" max="11222" width="11.42578125" style="2" customWidth="1"/>
    <col min="11223" max="11223" width="18.42578125" style="2" customWidth="1"/>
    <col min="11224" max="11224" width="9.42578125" style="2" customWidth="1"/>
    <col min="11225" max="11225" width="12.140625" style="2" customWidth="1"/>
    <col min="11226" max="11226" width="10.42578125" style="2" customWidth="1"/>
    <col min="11227" max="11227" width="8.85546875" style="2" customWidth="1"/>
    <col min="11228" max="11228" width="23.140625" style="2" customWidth="1"/>
    <col min="11229" max="11229" width="6.42578125" style="2" customWidth="1"/>
    <col min="11230" max="11231" width="8.85546875" style="2" customWidth="1"/>
    <col min="11232" max="11233" width="11.42578125" style="2" customWidth="1"/>
    <col min="11234" max="11234" width="11" style="2" bestFit="1" customWidth="1"/>
    <col min="11235" max="11472" width="11.42578125" style="2"/>
    <col min="11473" max="11473" width="31.85546875" style="2" customWidth="1"/>
    <col min="11474" max="11474" width="9.140625" style="2" customWidth="1"/>
    <col min="11475" max="11475" width="18.42578125" style="2" customWidth="1"/>
    <col min="11476" max="11476" width="9.42578125" style="2" customWidth="1"/>
    <col min="11477" max="11477" width="12.140625" style="2" customWidth="1"/>
    <col min="11478" max="11478" width="11.42578125" style="2" customWidth="1"/>
    <col min="11479" max="11479" width="18.42578125" style="2" customWidth="1"/>
    <col min="11480" max="11480" width="9.42578125" style="2" customWidth="1"/>
    <col min="11481" max="11481" width="12.140625" style="2" customWidth="1"/>
    <col min="11482" max="11482" width="10.42578125" style="2" customWidth="1"/>
    <col min="11483" max="11483" width="8.85546875" style="2" customWidth="1"/>
    <col min="11484" max="11484" width="23.140625" style="2" customWidth="1"/>
    <col min="11485" max="11485" width="6.42578125" style="2" customWidth="1"/>
    <col min="11486" max="11487" width="8.85546875" style="2" customWidth="1"/>
    <col min="11488" max="11489" width="11.42578125" style="2" customWidth="1"/>
    <col min="11490" max="11490" width="11" style="2" bestFit="1" customWidth="1"/>
    <col min="11491" max="11728" width="11.42578125" style="2"/>
    <col min="11729" max="11729" width="31.85546875" style="2" customWidth="1"/>
    <col min="11730" max="11730" width="9.140625" style="2" customWidth="1"/>
    <col min="11731" max="11731" width="18.42578125" style="2" customWidth="1"/>
    <col min="11732" max="11732" width="9.42578125" style="2" customWidth="1"/>
    <col min="11733" max="11733" width="12.140625" style="2" customWidth="1"/>
    <col min="11734" max="11734" width="11.42578125" style="2" customWidth="1"/>
    <col min="11735" max="11735" width="18.42578125" style="2" customWidth="1"/>
    <col min="11736" max="11736" width="9.42578125" style="2" customWidth="1"/>
    <col min="11737" max="11737" width="12.140625" style="2" customWidth="1"/>
    <col min="11738" max="11738" width="10.42578125" style="2" customWidth="1"/>
    <col min="11739" max="11739" width="8.85546875" style="2" customWidth="1"/>
    <col min="11740" max="11740" width="23.140625" style="2" customWidth="1"/>
    <col min="11741" max="11741" width="6.42578125" style="2" customWidth="1"/>
    <col min="11742" max="11743" width="8.85546875" style="2" customWidth="1"/>
    <col min="11744" max="11745" width="11.42578125" style="2" customWidth="1"/>
    <col min="11746" max="11746" width="11" style="2" bestFit="1" customWidth="1"/>
    <col min="11747" max="11984" width="11.42578125" style="2"/>
    <col min="11985" max="11985" width="31.85546875" style="2" customWidth="1"/>
    <col min="11986" max="11986" width="9.140625" style="2" customWidth="1"/>
    <col min="11987" max="11987" width="18.42578125" style="2" customWidth="1"/>
    <col min="11988" max="11988" width="9.42578125" style="2" customWidth="1"/>
    <col min="11989" max="11989" width="12.140625" style="2" customWidth="1"/>
    <col min="11990" max="11990" width="11.42578125" style="2" customWidth="1"/>
    <col min="11991" max="11991" width="18.42578125" style="2" customWidth="1"/>
    <col min="11992" max="11992" width="9.42578125" style="2" customWidth="1"/>
    <col min="11993" max="11993" width="12.140625" style="2" customWidth="1"/>
    <col min="11994" max="11994" width="10.42578125" style="2" customWidth="1"/>
    <col min="11995" max="11995" width="8.85546875" style="2" customWidth="1"/>
    <col min="11996" max="11996" width="23.140625" style="2" customWidth="1"/>
    <col min="11997" max="11997" width="6.42578125" style="2" customWidth="1"/>
    <col min="11998" max="11999" width="8.85546875" style="2" customWidth="1"/>
    <col min="12000" max="12001" width="11.42578125" style="2" customWidth="1"/>
    <col min="12002" max="12002" width="11" style="2" bestFit="1" customWidth="1"/>
    <col min="12003" max="12240" width="11.42578125" style="2"/>
    <col min="12241" max="12241" width="31.85546875" style="2" customWidth="1"/>
    <col min="12242" max="12242" width="9.140625" style="2" customWidth="1"/>
    <col min="12243" max="12243" width="18.42578125" style="2" customWidth="1"/>
    <col min="12244" max="12244" width="9.42578125" style="2" customWidth="1"/>
    <col min="12245" max="12245" width="12.140625" style="2" customWidth="1"/>
    <col min="12246" max="12246" width="11.42578125" style="2" customWidth="1"/>
    <col min="12247" max="12247" width="18.42578125" style="2" customWidth="1"/>
    <col min="12248" max="12248" width="9.42578125" style="2" customWidth="1"/>
    <col min="12249" max="12249" width="12.140625" style="2" customWidth="1"/>
    <col min="12250" max="12250" width="10.42578125" style="2" customWidth="1"/>
    <col min="12251" max="12251" width="8.85546875" style="2" customWidth="1"/>
    <col min="12252" max="12252" width="23.140625" style="2" customWidth="1"/>
    <col min="12253" max="12253" width="6.42578125" style="2" customWidth="1"/>
    <col min="12254" max="12255" width="8.85546875" style="2" customWidth="1"/>
    <col min="12256" max="12257" width="11.42578125" style="2" customWidth="1"/>
    <col min="12258" max="12258" width="11" style="2" bestFit="1" customWidth="1"/>
    <col min="12259" max="12496" width="11.42578125" style="2"/>
    <col min="12497" max="12497" width="31.85546875" style="2" customWidth="1"/>
    <col min="12498" max="12498" width="9.140625" style="2" customWidth="1"/>
    <col min="12499" max="12499" width="18.42578125" style="2" customWidth="1"/>
    <col min="12500" max="12500" width="9.42578125" style="2" customWidth="1"/>
    <col min="12501" max="12501" width="12.140625" style="2" customWidth="1"/>
    <col min="12502" max="12502" width="11.42578125" style="2" customWidth="1"/>
    <col min="12503" max="12503" width="18.42578125" style="2" customWidth="1"/>
    <col min="12504" max="12504" width="9.42578125" style="2" customWidth="1"/>
    <col min="12505" max="12505" width="12.140625" style="2" customWidth="1"/>
    <col min="12506" max="12506" width="10.42578125" style="2" customWidth="1"/>
    <col min="12507" max="12507" width="8.85546875" style="2" customWidth="1"/>
    <col min="12508" max="12508" width="23.140625" style="2" customWidth="1"/>
    <col min="12509" max="12509" width="6.42578125" style="2" customWidth="1"/>
    <col min="12510" max="12511" width="8.85546875" style="2" customWidth="1"/>
    <col min="12512" max="12513" width="11.42578125" style="2" customWidth="1"/>
    <col min="12514" max="12514" width="11" style="2" bestFit="1" customWidth="1"/>
    <col min="12515" max="12752" width="11.42578125" style="2"/>
    <col min="12753" max="12753" width="31.85546875" style="2" customWidth="1"/>
    <col min="12754" max="12754" width="9.140625" style="2" customWidth="1"/>
    <col min="12755" max="12755" width="18.42578125" style="2" customWidth="1"/>
    <col min="12756" max="12756" width="9.42578125" style="2" customWidth="1"/>
    <col min="12757" max="12757" width="12.140625" style="2" customWidth="1"/>
    <col min="12758" max="12758" width="11.42578125" style="2" customWidth="1"/>
    <col min="12759" max="12759" width="18.42578125" style="2" customWidth="1"/>
    <col min="12760" max="12760" width="9.42578125" style="2" customWidth="1"/>
    <col min="12761" max="12761" width="12.140625" style="2" customWidth="1"/>
    <col min="12762" max="12762" width="10.42578125" style="2" customWidth="1"/>
    <col min="12763" max="12763" width="8.85546875" style="2" customWidth="1"/>
    <col min="12764" max="12764" width="23.140625" style="2" customWidth="1"/>
    <col min="12765" max="12765" width="6.42578125" style="2" customWidth="1"/>
    <col min="12766" max="12767" width="8.85546875" style="2" customWidth="1"/>
    <col min="12768" max="12769" width="11.42578125" style="2" customWidth="1"/>
    <col min="12770" max="12770" width="11" style="2" bestFit="1" customWidth="1"/>
    <col min="12771" max="13008" width="11.42578125" style="2"/>
    <col min="13009" max="13009" width="31.85546875" style="2" customWidth="1"/>
    <col min="13010" max="13010" width="9.140625" style="2" customWidth="1"/>
    <col min="13011" max="13011" width="18.42578125" style="2" customWidth="1"/>
    <col min="13012" max="13012" width="9.42578125" style="2" customWidth="1"/>
    <col min="13013" max="13013" width="12.140625" style="2" customWidth="1"/>
    <col min="13014" max="13014" width="11.42578125" style="2" customWidth="1"/>
    <col min="13015" max="13015" width="18.42578125" style="2" customWidth="1"/>
    <col min="13016" max="13016" width="9.42578125" style="2" customWidth="1"/>
    <col min="13017" max="13017" width="12.140625" style="2" customWidth="1"/>
    <col min="13018" max="13018" width="10.42578125" style="2" customWidth="1"/>
    <col min="13019" max="13019" width="8.85546875" style="2" customWidth="1"/>
    <col min="13020" max="13020" width="23.140625" style="2" customWidth="1"/>
    <col min="13021" max="13021" width="6.42578125" style="2" customWidth="1"/>
    <col min="13022" max="13023" width="8.85546875" style="2" customWidth="1"/>
    <col min="13024" max="13025" width="11.42578125" style="2" customWidth="1"/>
    <col min="13026" max="13026" width="11" style="2" bestFit="1" customWidth="1"/>
    <col min="13027" max="13264" width="11.42578125" style="2"/>
    <col min="13265" max="13265" width="31.85546875" style="2" customWidth="1"/>
    <col min="13266" max="13266" width="9.140625" style="2" customWidth="1"/>
    <col min="13267" max="13267" width="18.42578125" style="2" customWidth="1"/>
    <col min="13268" max="13268" width="9.42578125" style="2" customWidth="1"/>
    <col min="13269" max="13269" width="12.140625" style="2" customWidth="1"/>
    <col min="13270" max="13270" width="11.42578125" style="2" customWidth="1"/>
    <col min="13271" max="13271" width="18.42578125" style="2" customWidth="1"/>
    <col min="13272" max="13272" width="9.42578125" style="2" customWidth="1"/>
    <col min="13273" max="13273" width="12.140625" style="2" customWidth="1"/>
    <col min="13274" max="13274" width="10.42578125" style="2" customWidth="1"/>
    <col min="13275" max="13275" width="8.85546875" style="2" customWidth="1"/>
    <col min="13276" max="13276" width="23.140625" style="2" customWidth="1"/>
    <col min="13277" max="13277" width="6.42578125" style="2" customWidth="1"/>
    <col min="13278" max="13279" width="8.85546875" style="2" customWidth="1"/>
    <col min="13280" max="13281" width="11.42578125" style="2" customWidth="1"/>
    <col min="13282" max="13282" width="11" style="2" bestFit="1" customWidth="1"/>
    <col min="13283" max="13520" width="11.42578125" style="2"/>
    <col min="13521" max="13521" width="31.85546875" style="2" customWidth="1"/>
    <col min="13522" max="13522" width="9.140625" style="2" customWidth="1"/>
    <col min="13523" max="13523" width="18.42578125" style="2" customWidth="1"/>
    <col min="13524" max="13524" width="9.42578125" style="2" customWidth="1"/>
    <col min="13525" max="13525" width="12.140625" style="2" customWidth="1"/>
    <col min="13526" max="13526" width="11.42578125" style="2" customWidth="1"/>
    <col min="13527" max="13527" width="18.42578125" style="2" customWidth="1"/>
    <col min="13528" max="13528" width="9.42578125" style="2" customWidth="1"/>
    <col min="13529" max="13529" width="12.140625" style="2" customWidth="1"/>
    <col min="13530" max="13530" width="10.42578125" style="2" customWidth="1"/>
    <col min="13531" max="13531" width="8.85546875" style="2" customWidth="1"/>
    <col min="13532" max="13532" width="23.140625" style="2" customWidth="1"/>
    <col min="13533" max="13533" width="6.42578125" style="2" customWidth="1"/>
    <col min="13534" max="13535" width="8.85546875" style="2" customWidth="1"/>
    <col min="13536" max="13537" width="11.42578125" style="2" customWidth="1"/>
    <col min="13538" max="13538" width="11" style="2" bestFit="1" customWidth="1"/>
    <col min="13539" max="13776" width="11.42578125" style="2"/>
    <col min="13777" max="13777" width="31.85546875" style="2" customWidth="1"/>
    <col min="13778" max="13778" width="9.140625" style="2" customWidth="1"/>
    <col min="13779" max="13779" width="18.42578125" style="2" customWidth="1"/>
    <col min="13780" max="13780" width="9.42578125" style="2" customWidth="1"/>
    <col min="13781" max="13781" width="12.140625" style="2" customWidth="1"/>
    <col min="13782" max="13782" width="11.42578125" style="2" customWidth="1"/>
    <col min="13783" max="13783" width="18.42578125" style="2" customWidth="1"/>
    <col min="13784" max="13784" width="9.42578125" style="2" customWidth="1"/>
    <col min="13785" max="13785" width="12.140625" style="2" customWidth="1"/>
    <col min="13786" max="13786" width="10.42578125" style="2" customWidth="1"/>
    <col min="13787" max="13787" width="8.85546875" style="2" customWidth="1"/>
    <col min="13788" max="13788" width="23.140625" style="2" customWidth="1"/>
    <col min="13789" max="13789" width="6.42578125" style="2" customWidth="1"/>
    <col min="13790" max="13791" width="8.85546875" style="2" customWidth="1"/>
    <col min="13792" max="13793" width="11.42578125" style="2" customWidth="1"/>
    <col min="13794" max="13794" width="11" style="2" bestFit="1" customWidth="1"/>
    <col min="13795" max="14032" width="11.42578125" style="2"/>
    <col min="14033" max="14033" width="31.85546875" style="2" customWidth="1"/>
    <col min="14034" max="14034" width="9.140625" style="2" customWidth="1"/>
    <col min="14035" max="14035" width="18.42578125" style="2" customWidth="1"/>
    <col min="14036" max="14036" width="9.42578125" style="2" customWidth="1"/>
    <col min="14037" max="14037" width="12.140625" style="2" customWidth="1"/>
    <col min="14038" max="14038" width="11.42578125" style="2" customWidth="1"/>
    <col min="14039" max="14039" width="18.42578125" style="2" customWidth="1"/>
    <col min="14040" max="14040" width="9.42578125" style="2" customWidth="1"/>
    <col min="14041" max="14041" width="12.140625" style="2" customWidth="1"/>
    <col min="14042" max="14042" width="10.42578125" style="2" customWidth="1"/>
    <col min="14043" max="14043" width="8.85546875" style="2" customWidth="1"/>
    <col min="14044" max="14044" width="23.140625" style="2" customWidth="1"/>
    <col min="14045" max="14045" width="6.42578125" style="2" customWidth="1"/>
    <col min="14046" max="14047" width="8.85546875" style="2" customWidth="1"/>
    <col min="14048" max="14049" width="11.42578125" style="2" customWidth="1"/>
    <col min="14050" max="14050" width="11" style="2" bestFit="1" customWidth="1"/>
    <col min="14051" max="14288" width="11.42578125" style="2"/>
    <col min="14289" max="14289" width="31.85546875" style="2" customWidth="1"/>
    <col min="14290" max="14290" width="9.140625" style="2" customWidth="1"/>
    <col min="14291" max="14291" width="18.42578125" style="2" customWidth="1"/>
    <col min="14292" max="14292" width="9.42578125" style="2" customWidth="1"/>
    <col min="14293" max="14293" width="12.140625" style="2" customWidth="1"/>
    <col min="14294" max="14294" width="11.42578125" style="2" customWidth="1"/>
    <col min="14295" max="14295" width="18.42578125" style="2" customWidth="1"/>
    <col min="14296" max="14296" width="9.42578125" style="2" customWidth="1"/>
    <col min="14297" max="14297" width="12.140625" style="2" customWidth="1"/>
    <col min="14298" max="14298" width="10.42578125" style="2" customWidth="1"/>
    <col min="14299" max="14299" width="8.85546875" style="2" customWidth="1"/>
    <col min="14300" max="14300" width="23.140625" style="2" customWidth="1"/>
    <col min="14301" max="14301" width="6.42578125" style="2" customWidth="1"/>
    <col min="14302" max="14303" width="8.85546875" style="2" customWidth="1"/>
    <col min="14304" max="14305" width="11.42578125" style="2" customWidth="1"/>
    <col min="14306" max="14306" width="11" style="2" bestFit="1" customWidth="1"/>
    <col min="14307" max="14544" width="11.42578125" style="2"/>
    <col min="14545" max="14545" width="31.85546875" style="2" customWidth="1"/>
    <col min="14546" max="14546" width="9.140625" style="2" customWidth="1"/>
    <col min="14547" max="14547" width="18.42578125" style="2" customWidth="1"/>
    <col min="14548" max="14548" width="9.42578125" style="2" customWidth="1"/>
    <col min="14549" max="14549" width="12.140625" style="2" customWidth="1"/>
    <col min="14550" max="14550" width="11.42578125" style="2" customWidth="1"/>
    <col min="14551" max="14551" width="18.42578125" style="2" customWidth="1"/>
    <col min="14552" max="14552" width="9.42578125" style="2" customWidth="1"/>
    <col min="14553" max="14553" width="12.140625" style="2" customWidth="1"/>
    <col min="14554" max="14554" width="10.42578125" style="2" customWidth="1"/>
    <col min="14555" max="14555" width="8.85546875" style="2" customWidth="1"/>
    <col min="14556" max="14556" width="23.140625" style="2" customWidth="1"/>
    <col min="14557" max="14557" width="6.42578125" style="2" customWidth="1"/>
    <col min="14558" max="14559" width="8.85546875" style="2" customWidth="1"/>
    <col min="14560" max="14561" width="11.42578125" style="2" customWidth="1"/>
    <col min="14562" max="14562" width="11" style="2" bestFit="1" customWidth="1"/>
    <col min="14563" max="14800" width="11.42578125" style="2"/>
    <col min="14801" max="14801" width="31.85546875" style="2" customWidth="1"/>
    <col min="14802" max="14802" width="9.140625" style="2" customWidth="1"/>
    <col min="14803" max="14803" width="18.42578125" style="2" customWidth="1"/>
    <col min="14804" max="14804" width="9.42578125" style="2" customWidth="1"/>
    <col min="14805" max="14805" width="12.140625" style="2" customWidth="1"/>
    <col min="14806" max="14806" width="11.42578125" style="2" customWidth="1"/>
    <col min="14807" max="14807" width="18.42578125" style="2" customWidth="1"/>
    <col min="14808" max="14808" width="9.42578125" style="2" customWidth="1"/>
    <col min="14809" max="14809" width="12.140625" style="2" customWidth="1"/>
    <col min="14810" max="14810" width="10.42578125" style="2" customWidth="1"/>
    <col min="14811" max="14811" width="8.85546875" style="2" customWidth="1"/>
    <col min="14812" max="14812" width="23.140625" style="2" customWidth="1"/>
    <col min="14813" max="14813" width="6.42578125" style="2" customWidth="1"/>
    <col min="14814" max="14815" width="8.85546875" style="2" customWidth="1"/>
    <col min="14816" max="14817" width="11.42578125" style="2" customWidth="1"/>
    <col min="14818" max="14818" width="11" style="2" bestFit="1" customWidth="1"/>
    <col min="14819" max="15056" width="11.42578125" style="2"/>
    <col min="15057" max="15057" width="31.85546875" style="2" customWidth="1"/>
    <col min="15058" max="15058" width="9.140625" style="2" customWidth="1"/>
    <col min="15059" max="15059" width="18.42578125" style="2" customWidth="1"/>
    <col min="15060" max="15060" width="9.42578125" style="2" customWidth="1"/>
    <col min="15061" max="15061" width="12.140625" style="2" customWidth="1"/>
    <col min="15062" max="15062" width="11.42578125" style="2" customWidth="1"/>
    <col min="15063" max="15063" width="18.42578125" style="2" customWidth="1"/>
    <col min="15064" max="15064" width="9.42578125" style="2" customWidth="1"/>
    <col min="15065" max="15065" width="12.140625" style="2" customWidth="1"/>
    <col min="15066" max="15066" width="10.42578125" style="2" customWidth="1"/>
    <col min="15067" max="15067" width="8.85546875" style="2" customWidth="1"/>
    <col min="15068" max="15068" width="23.140625" style="2" customWidth="1"/>
    <col min="15069" max="15069" width="6.42578125" style="2" customWidth="1"/>
    <col min="15070" max="15071" width="8.85546875" style="2" customWidth="1"/>
    <col min="15072" max="15073" width="11.42578125" style="2" customWidth="1"/>
    <col min="15074" max="15074" width="11" style="2" bestFit="1" customWidth="1"/>
    <col min="15075" max="15312" width="11.42578125" style="2"/>
    <col min="15313" max="15313" width="31.85546875" style="2" customWidth="1"/>
    <col min="15314" max="15314" width="9.140625" style="2" customWidth="1"/>
    <col min="15315" max="15315" width="18.42578125" style="2" customWidth="1"/>
    <col min="15316" max="15316" width="9.42578125" style="2" customWidth="1"/>
    <col min="15317" max="15317" width="12.140625" style="2" customWidth="1"/>
    <col min="15318" max="15318" width="11.42578125" style="2" customWidth="1"/>
    <col min="15319" max="15319" width="18.42578125" style="2" customWidth="1"/>
    <col min="15320" max="15320" width="9.42578125" style="2" customWidth="1"/>
    <col min="15321" max="15321" width="12.140625" style="2" customWidth="1"/>
    <col min="15322" max="15322" width="10.42578125" style="2" customWidth="1"/>
    <col min="15323" max="15323" width="8.85546875" style="2" customWidth="1"/>
    <col min="15324" max="15324" width="23.140625" style="2" customWidth="1"/>
    <col min="15325" max="15325" width="6.42578125" style="2" customWidth="1"/>
    <col min="15326" max="15327" width="8.85546875" style="2" customWidth="1"/>
    <col min="15328" max="15329" width="11.42578125" style="2" customWidth="1"/>
    <col min="15330" max="15330" width="11" style="2" bestFit="1" customWidth="1"/>
    <col min="15331" max="15568" width="11.42578125" style="2"/>
    <col min="15569" max="15569" width="31.85546875" style="2" customWidth="1"/>
    <col min="15570" max="15570" width="9.140625" style="2" customWidth="1"/>
    <col min="15571" max="15571" width="18.42578125" style="2" customWidth="1"/>
    <col min="15572" max="15572" width="9.42578125" style="2" customWidth="1"/>
    <col min="15573" max="15573" width="12.140625" style="2" customWidth="1"/>
    <col min="15574" max="15574" width="11.42578125" style="2" customWidth="1"/>
    <col min="15575" max="15575" width="18.42578125" style="2" customWidth="1"/>
    <col min="15576" max="15576" width="9.42578125" style="2" customWidth="1"/>
    <col min="15577" max="15577" width="12.140625" style="2" customWidth="1"/>
    <col min="15578" max="15578" width="10.42578125" style="2" customWidth="1"/>
    <col min="15579" max="15579" width="8.85546875" style="2" customWidth="1"/>
    <col min="15580" max="15580" width="23.140625" style="2" customWidth="1"/>
    <col min="15581" max="15581" width="6.42578125" style="2" customWidth="1"/>
    <col min="15582" max="15583" width="8.85546875" style="2" customWidth="1"/>
    <col min="15584" max="15585" width="11.42578125" style="2" customWidth="1"/>
    <col min="15586" max="15586" width="11" style="2" bestFit="1" customWidth="1"/>
    <col min="15587" max="15824" width="11.42578125" style="2"/>
    <col min="15825" max="15825" width="31.85546875" style="2" customWidth="1"/>
    <col min="15826" max="15826" width="9.140625" style="2" customWidth="1"/>
    <col min="15827" max="15827" width="18.42578125" style="2" customWidth="1"/>
    <col min="15828" max="15828" width="9.42578125" style="2" customWidth="1"/>
    <col min="15829" max="15829" width="12.140625" style="2" customWidth="1"/>
    <col min="15830" max="15830" width="11.42578125" style="2" customWidth="1"/>
    <col min="15831" max="15831" width="18.42578125" style="2" customWidth="1"/>
    <col min="15832" max="15832" width="9.42578125" style="2" customWidth="1"/>
    <col min="15833" max="15833" width="12.140625" style="2" customWidth="1"/>
    <col min="15834" max="15834" width="10.42578125" style="2" customWidth="1"/>
    <col min="15835" max="15835" width="8.85546875" style="2" customWidth="1"/>
    <col min="15836" max="15836" width="23.140625" style="2" customWidth="1"/>
    <col min="15837" max="15837" width="6.42578125" style="2" customWidth="1"/>
    <col min="15838" max="15839" width="8.85546875" style="2" customWidth="1"/>
    <col min="15840" max="15841" width="11.42578125" style="2" customWidth="1"/>
    <col min="15842" max="15842" width="11" style="2" bestFit="1" customWidth="1"/>
    <col min="15843" max="16080" width="11.42578125" style="2"/>
    <col min="16081" max="16081" width="31.85546875" style="2" customWidth="1"/>
    <col min="16082" max="16082" width="9.140625" style="2" customWidth="1"/>
    <col min="16083" max="16083" width="18.42578125" style="2" customWidth="1"/>
    <col min="16084" max="16084" width="9.42578125" style="2" customWidth="1"/>
    <col min="16085" max="16085" width="12.140625" style="2" customWidth="1"/>
    <col min="16086" max="16086" width="11.42578125" style="2" customWidth="1"/>
    <col min="16087" max="16087" width="18.42578125" style="2" customWidth="1"/>
    <col min="16088" max="16088" width="9.42578125" style="2" customWidth="1"/>
    <col min="16089" max="16089" width="12.140625" style="2" customWidth="1"/>
    <col min="16090" max="16090" width="10.42578125" style="2" customWidth="1"/>
    <col min="16091" max="16091" width="8.85546875" style="2" customWidth="1"/>
    <col min="16092" max="16092" width="23.140625" style="2" customWidth="1"/>
    <col min="16093" max="16093" width="6.42578125" style="2" customWidth="1"/>
    <col min="16094" max="16095" width="8.85546875" style="2" customWidth="1"/>
    <col min="16096" max="16097" width="11.42578125" style="2" customWidth="1"/>
    <col min="16098" max="16098" width="11" style="2" bestFit="1" customWidth="1"/>
    <col min="16099" max="16384" width="11.42578125" style="2"/>
  </cols>
  <sheetData>
    <row r="1" spans="1:9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73" customFormat="1" ht="15" x14ac:dyDescent="0.25">
      <c r="A2" s="17" t="s">
        <v>1</v>
      </c>
      <c r="B2" s="71" t="s">
        <v>112</v>
      </c>
      <c r="C2" s="72" t="s">
        <v>2</v>
      </c>
      <c r="D2" s="71" t="s">
        <v>111</v>
      </c>
      <c r="E2" s="72" t="s">
        <v>2</v>
      </c>
      <c r="F2" s="71" t="s">
        <v>100</v>
      </c>
      <c r="G2" s="72" t="s">
        <v>2</v>
      </c>
      <c r="H2" s="69">
        <v>45657</v>
      </c>
      <c r="I2" s="70" t="s">
        <v>2</v>
      </c>
    </row>
    <row r="3" spans="1:9" ht="12.75" customHeight="1" x14ac:dyDescent="0.25">
      <c r="A3" s="4" t="s">
        <v>3</v>
      </c>
      <c r="B3" s="6"/>
      <c r="C3" s="6"/>
      <c r="D3" s="6"/>
      <c r="E3" s="6"/>
      <c r="F3" s="6"/>
      <c r="G3" s="6"/>
      <c r="H3" s="5"/>
      <c r="I3" s="5"/>
    </row>
    <row r="4" spans="1:9" ht="12.75" customHeight="1" x14ac:dyDescent="0.25">
      <c r="A4" s="7" t="s">
        <v>4</v>
      </c>
      <c r="B4" s="48">
        <v>49553</v>
      </c>
      <c r="C4" s="9">
        <f>100/$B$15*B4</f>
        <v>16.655126981352765</v>
      </c>
      <c r="D4" s="48">
        <v>53142</v>
      </c>
      <c r="E4" s="9">
        <f t="shared" ref="E4:E14" si="0">100/$D$15*D4</f>
        <v>15.407095578962016</v>
      </c>
      <c r="F4" s="48">
        <v>57157</v>
      </c>
      <c r="G4" s="9">
        <v>16.59023226383221</v>
      </c>
      <c r="H4" s="43">
        <v>64116</v>
      </c>
      <c r="I4" s="8">
        <v>15.373143275029072</v>
      </c>
    </row>
    <row r="5" spans="1:9" ht="12.75" customHeight="1" x14ac:dyDescent="0.25">
      <c r="A5" s="7" t="s">
        <v>5</v>
      </c>
      <c r="B5" s="48">
        <f>44181+1</f>
        <v>44182</v>
      </c>
      <c r="C5" s="9">
        <f t="shared" ref="C5:C14" si="1">100/$B$15*B5</f>
        <v>14.849894462295479</v>
      </c>
      <c r="D5" s="48">
        <v>36526</v>
      </c>
      <c r="E5" s="9">
        <f t="shared" si="0"/>
        <v>10.589732661871338</v>
      </c>
      <c r="F5" s="48">
        <v>31850</v>
      </c>
      <c r="G5" s="9">
        <v>9.244692646623438</v>
      </c>
      <c r="H5" s="43">
        <v>44102</v>
      </c>
      <c r="I5" s="8">
        <v>10.574370901418243</v>
      </c>
    </row>
    <row r="6" spans="1:9" ht="12.75" customHeight="1" x14ac:dyDescent="0.25">
      <c r="A6" s="7" t="s">
        <v>6</v>
      </c>
      <c r="B6" s="48">
        <f>3-3</f>
        <v>0</v>
      </c>
      <c r="C6" s="9">
        <f t="shared" si="1"/>
        <v>0</v>
      </c>
      <c r="D6" s="48">
        <v>545</v>
      </c>
      <c r="E6" s="9">
        <f t="shared" si="0"/>
        <v>0.15800811204949566</v>
      </c>
      <c r="F6" s="48">
        <v>496</v>
      </c>
      <c r="G6" s="9">
        <v>0.1439675840730055</v>
      </c>
      <c r="H6" s="43">
        <v>510</v>
      </c>
      <c r="I6" s="8">
        <v>0.12228309735892488</v>
      </c>
    </row>
    <row r="7" spans="1:9" ht="12.75" customHeight="1" x14ac:dyDescent="0.25">
      <c r="A7" s="7" t="s">
        <v>7</v>
      </c>
      <c r="B7" s="48">
        <v>3158</v>
      </c>
      <c r="C7" s="9">
        <f t="shared" si="1"/>
        <v>1.0614269773194769</v>
      </c>
      <c r="D7" s="48">
        <v>3284</v>
      </c>
      <c r="E7" s="9">
        <f t="shared" si="0"/>
        <v>0.9521075962762271</v>
      </c>
      <c r="F7" s="48">
        <v>3123</v>
      </c>
      <c r="G7" s="9">
        <v>0.90647331665321806</v>
      </c>
      <c r="H7" s="43">
        <v>5438</v>
      </c>
      <c r="I7" s="8">
        <v>1.3038734969369283</v>
      </c>
    </row>
    <row r="8" spans="1:9" ht="12.75" customHeight="1" x14ac:dyDescent="0.25">
      <c r="A8" s="4" t="s">
        <v>8</v>
      </c>
      <c r="B8" s="37">
        <f>SUM(B4:B7)</f>
        <v>96893</v>
      </c>
      <c r="C8" s="11">
        <f t="shared" si="1"/>
        <v>32.566448420967724</v>
      </c>
      <c r="D8" s="37">
        <f>SUM(D4:D7)</f>
        <v>93497</v>
      </c>
      <c r="E8" s="11">
        <f t="shared" si="0"/>
        <v>27.106943949159074</v>
      </c>
      <c r="F8" s="37">
        <v>92626</v>
      </c>
      <c r="G8" s="11">
        <v>26.88536581118187</v>
      </c>
      <c r="H8" s="49">
        <v>114166</v>
      </c>
      <c r="I8" s="10">
        <v>27.373670770743168</v>
      </c>
    </row>
    <row r="9" spans="1:9" ht="12.75" customHeight="1" x14ac:dyDescent="0.25">
      <c r="A9" s="7" t="s">
        <v>9</v>
      </c>
      <c r="B9" s="48">
        <v>80109</v>
      </c>
      <c r="C9" s="9">
        <f t="shared" si="1"/>
        <v>26.925222839165919</v>
      </c>
      <c r="D9" s="48">
        <v>117364</v>
      </c>
      <c r="E9" s="9">
        <f t="shared" si="0"/>
        <v>34.026539564361485</v>
      </c>
      <c r="F9" s="48">
        <v>135365</v>
      </c>
      <c r="G9" s="9">
        <v>39.290669391214493</v>
      </c>
      <c r="H9" s="43">
        <v>141489</v>
      </c>
      <c r="I9" s="8">
        <v>33.924927769052786</v>
      </c>
    </row>
    <row r="10" spans="1:9" ht="12.75" customHeight="1" x14ac:dyDescent="0.25">
      <c r="A10" s="7" t="s">
        <v>10</v>
      </c>
      <c r="B10" s="48">
        <v>44080</v>
      </c>
      <c r="C10" s="9">
        <f t="shared" si="1"/>
        <v>14.815611513693014</v>
      </c>
      <c r="D10" s="48">
        <v>50606</v>
      </c>
      <c r="E10" s="9">
        <f t="shared" si="0"/>
        <v>14.671850492434455</v>
      </c>
      <c r="F10" s="48">
        <v>51108</v>
      </c>
      <c r="G10" s="9">
        <v>14.83446630403864</v>
      </c>
      <c r="H10" s="43">
        <v>74290</v>
      </c>
      <c r="I10" s="8">
        <v>17.812571181950059</v>
      </c>
    </row>
    <row r="11" spans="1:9" s="12" customFormat="1" ht="12.75" customHeight="1" x14ac:dyDescent="0.25">
      <c r="A11" s="7" t="s">
        <v>11</v>
      </c>
      <c r="B11" s="48">
        <v>5924</v>
      </c>
      <c r="C11" s="9">
        <f t="shared" si="1"/>
        <v>1.9910998776569286</v>
      </c>
      <c r="D11" s="48">
        <v>5558</v>
      </c>
      <c r="E11" s="9">
        <f t="shared" si="0"/>
        <v>1.6113928197634806</v>
      </c>
      <c r="F11" s="48">
        <v>3929</v>
      </c>
      <c r="G11" s="9">
        <v>1.140420640771852</v>
      </c>
      <c r="H11" s="43">
        <v>9226</v>
      </c>
      <c r="I11" s="8">
        <v>2.2121252083008645</v>
      </c>
    </row>
    <row r="12" spans="1:9" s="12" customFormat="1" ht="12.75" customHeight="1" x14ac:dyDescent="0.25">
      <c r="A12" s="7" t="s">
        <v>12</v>
      </c>
      <c r="B12" s="48">
        <f>2642-921</f>
        <v>1721</v>
      </c>
      <c r="C12" s="9">
        <f t="shared" si="1"/>
        <v>0.57844073083179848</v>
      </c>
      <c r="D12" s="48">
        <v>2403</v>
      </c>
      <c r="E12" s="9">
        <f t="shared" si="0"/>
        <v>0.69668530872465706</v>
      </c>
      <c r="F12" s="48">
        <v>3643</v>
      </c>
      <c r="G12" s="9">
        <v>1.0574070741491108</v>
      </c>
      <c r="H12" s="43">
        <v>3735</v>
      </c>
      <c r="I12" s="8">
        <v>0.89554386006977327</v>
      </c>
    </row>
    <row r="13" spans="1:9" s="12" customFormat="1" ht="12.75" customHeight="1" x14ac:dyDescent="0.25">
      <c r="A13" s="7" t="s">
        <v>13</v>
      </c>
      <c r="B13" s="48">
        <v>68797</v>
      </c>
      <c r="C13" s="9">
        <f t="shared" si="1"/>
        <v>23.123176617684624</v>
      </c>
      <c r="D13" s="48">
        <v>75491</v>
      </c>
      <c r="E13" s="9">
        <f t="shared" si="0"/>
        <v>21.886587865556841</v>
      </c>
      <c r="F13" s="48">
        <v>57851</v>
      </c>
      <c r="G13" s="9">
        <v>16.791670778644036</v>
      </c>
      <c r="H13" s="43">
        <v>74159</v>
      </c>
      <c r="I13" s="8">
        <v>17.781161209883351</v>
      </c>
    </row>
    <row r="14" spans="1:9" ht="12.75" customHeight="1" x14ac:dyDescent="0.25">
      <c r="A14" s="4" t="s">
        <v>14</v>
      </c>
      <c r="B14" s="37">
        <f>SUM(B9:B13)</f>
        <v>200631</v>
      </c>
      <c r="C14" s="11">
        <f t="shared" si="1"/>
        <v>67.433551579032283</v>
      </c>
      <c r="D14" s="37">
        <f>SUM(D9:D13)</f>
        <v>251422</v>
      </c>
      <c r="E14" s="11">
        <f t="shared" si="0"/>
        <v>72.893056050840912</v>
      </c>
      <c r="F14" s="37">
        <v>251896</v>
      </c>
      <c r="G14" s="11">
        <v>73.11463418881813</v>
      </c>
      <c r="H14" s="49">
        <v>302899</v>
      </c>
      <c r="I14" s="10">
        <v>72.626329229256825</v>
      </c>
    </row>
    <row r="15" spans="1:9" ht="12.75" customHeight="1" x14ac:dyDescent="0.25">
      <c r="A15" s="4" t="s">
        <v>15</v>
      </c>
      <c r="B15" s="37">
        <f>B8+B14</f>
        <v>297524</v>
      </c>
      <c r="C15" s="11">
        <v>100</v>
      </c>
      <c r="D15" s="37">
        <f>D8+D14</f>
        <v>344919</v>
      </c>
      <c r="E15" s="11">
        <v>100</v>
      </c>
      <c r="F15" s="37">
        <v>344522</v>
      </c>
      <c r="G15" s="11">
        <v>100</v>
      </c>
      <c r="H15" s="49">
        <v>417065</v>
      </c>
      <c r="I15" s="10">
        <v>100</v>
      </c>
    </row>
    <row r="16" spans="1:9" ht="12.75" customHeight="1" x14ac:dyDescent="0.25">
      <c r="A16" s="4"/>
      <c r="B16" s="48"/>
      <c r="C16" s="11"/>
      <c r="D16" s="48"/>
      <c r="E16" s="11"/>
      <c r="F16" s="48"/>
      <c r="G16" s="11"/>
      <c r="H16" s="43"/>
      <c r="I16" s="10"/>
    </row>
    <row r="17" spans="1:9" ht="12.75" customHeight="1" x14ac:dyDescent="0.25">
      <c r="A17" s="4" t="s">
        <v>16</v>
      </c>
      <c r="B17" s="48"/>
      <c r="C17" s="9"/>
      <c r="D17" s="48"/>
      <c r="E17" s="9"/>
      <c r="F17" s="48"/>
      <c r="G17" s="9"/>
      <c r="H17" s="43"/>
      <c r="I17" s="8"/>
    </row>
    <row r="18" spans="1:9" ht="12.75" customHeight="1" x14ac:dyDescent="0.25">
      <c r="A18" s="7" t="s">
        <v>17</v>
      </c>
      <c r="B18" s="48">
        <v>30695</v>
      </c>
      <c r="C18" s="9">
        <f>100/$B$40*B18</f>
        <v>10.316814777967492</v>
      </c>
      <c r="D18" s="48">
        <v>34095</v>
      </c>
      <c r="E18" s="9">
        <f t="shared" ref="E18:E39" si="2">100/$D$40*D18</f>
        <v>9.8849295051881736</v>
      </c>
      <c r="F18" s="48">
        <v>34112</v>
      </c>
      <c r="G18" s="9">
        <v>9.9012544917305707</v>
      </c>
      <c r="H18" s="43">
        <v>45649</v>
      </c>
      <c r="I18" s="8">
        <v>10.945296296740317</v>
      </c>
    </row>
    <row r="19" spans="1:9" ht="12.75" customHeight="1" x14ac:dyDescent="0.25">
      <c r="A19" s="7" t="s">
        <v>18</v>
      </c>
      <c r="B19" s="48">
        <v>0</v>
      </c>
      <c r="C19" s="9">
        <f t="shared" ref="C19:C39" si="3">100/$B$40*B19</f>
        <v>0</v>
      </c>
      <c r="D19" s="48">
        <v>59069</v>
      </c>
      <c r="E19" s="9">
        <f t="shared" si="2"/>
        <v>17.125470037892953</v>
      </c>
      <c r="F19" s="48">
        <v>59069</v>
      </c>
      <c r="G19" s="9">
        <v>17.145204079855571</v>
      </c>
      <c r="H19" s="43">
        <v>5284</v>
      </c>
      <c r="I19" s="8">
        <v>1.2669487969501156</v>
      </c>
    </row>
    <row r="20" spans="1:9" ht="12.75" customHeight="1" x14ac:dyDescent="0.25">
      <c r="A20" s="7" t="s">
        <v>19</v>
      </c>
      <c r="B20" s="48">
        <f>109177-153</f>
        <v>109024</v>
      </c>
      <c r="C20" s="9">
        <f t="shared" si="3"/>
        <v>36.643766553286461</v>
      </c>
      <c r="D20" s="48">
        <v>113162</v>
      </c>
      <c r="E20" s="9">
        <f t="shared" si="2"/>
        <v>32.808282524302804</v>
      </c>
      <c r="F20" s="48">
        <v>113208</v>
      </c>
      <c r="G20" s="9">
        <v>32.85944003575969</v>
      </c>
      <c r="H20" s="43">
        <v>154773</v>
      </c>
      <c r="I20" s="8">
        <v>37.110042799084077</v>
      </c>
    </row>
    <row r="21" spans="1:9" ht="12.75" customHeight="1" x14ac:dyDescent="0.25">
      <c r="A21" s="7" t="s">
        <v>97</v>
      </c>
      <c r="B21" s="48">
        <v>-6</v>
      </c>
      <c r="C21" s="9">
        <f t="shared" si="3"/>
        <v>-2.0166440354391578E-3</v>
      </c>
      <c r="D21" s="48">
        <v>-2422</v>
      </c>
      <c r="E21" s="9">
        <f t="shared" si="2"/>
        <v>-0.70219384841078625</v>
      </c>
      <c r="F21" s="48">
        <v>-2775</v>
      </c>
      <c r="G21" s="9">
        <v>-0.8</v>
      </c>
      <c r="H21" s="43">
        <v>-5716</v>
      </c>
      <c r="I21" s="8">
        <v>-1.4</v>
      </c>
    </row>
    <row r="22" spans="1:9" ht="12.75" customHeight="1" x14ac:dyDescent="0.25">
      <c r="A22" s="7" t="s">
        <v>101</v>
      </c>
      <c r="B22" s="48">
        <v>0</v>
      </c>
      <c r="C22" s="9">
        <f t="shared" si="3"/>
        <v>0</v>
      </c>
      <c r="D22" s="48">
        <v>-58</v>
      </c>
      <c r="E22" s="9">
        <f t="shared" si="2"/>
        <v>-1.6815542199762841E-2</v>
      </c>
      <c r="F22" s="48">
        <v>0</v>
      </c>
      <c r="G22" s="9">
        <v>0</v>
      </c>
      <c r="H22" s="43">
        <v>0</v>
      </c>
      <c r="I22" s="8">
        <v>0</v>
      </c>
    </row>
    <row r="23" spans="1:9" ht="12.75" customHeight="1" x14ac:dyDescent="0.25">
      <c r="A23" s="7" t="s">
        <v>20</v>
      </c>
      <c r="B23" s="48">
        <f>-75344+153</f>
        <v>-75191</v>
      </c>
      <c r="C23" s="9">
        <f t="shared" si="3"/>
        <v>-25.272246944784289</v>
      </c>
      <c r="D23" s="48">
        <f>-123134+66427+40066-59069-1119+58</f>
        <v>-76771</v>
      </c>
      <c r="E23" s="9">
        <f t="shared" si="2"/>
        <v>-22.257689486517123</v>
      </c>
      <c r="F23" s="48">
        <v>-72125</v>
      </c>
      <c r="G23" s="9">
        <v>-20.934802421906294</v>
      </c>
      <c r="H23" s="43">
        <v>-63338</v>
      </c>
      <c r="I23" s="8">
        <v>-15.186601608861928</v>
      </c>
    </row>
    <row r="24" spans="1:9" ht="12.75" hidden="1" customHeight="1" x14ac:dyDescent="0.25">
      <c r="A24" s="7" t="s">
        <v>102</v>
      </c>
      <c r="B24" s="48">
        <v>0</v>
      </c>
      <c r="C24" s="9">
        <f t="shared" si="3"/>
        <v>0</v>
      </c>
      <c r="D24" s="48">
        <v>0</v>
      </c>
      <c r="E24" s="9">
        <f t="shared" si="2"/>
        <v>0</v>
      </c>
      <c r="F24" s="48">
        <v>0</v>
      </c>
      <c r="G24" s="9">
        <v>0</v>
      </c>
      <c r="H24" s="48">
        <v>0</v>
      </c>
      <c r="I24" s="9">
        <v>0</v>
      </c>
    </row>
    <row r="25" spans="1:9" ht="12.75" customHeight="1" x14ac:dyDescent="0.25">
      <c r="A25" s="13" t="s">
        <v>21</v>
      </c>
      <c r="B25" s="37">
        <f>SUM(B18:B24)</f>
        <v>64522</v>
      </c>
      <c r="C25" s="11">
        <f t="shared" si="3"/>
        <v>21.686317742434223</v>
      </c>
      <c r="D25" s="37">
        <f>SUM(D18:D24)</f>
        <v>127075</v>
      </c>
      <c r="E25" s="11">
        <f t="shared" si="2"/>
        <v>36.841983190256258</v>
      </c>
      <c r="F25" s="37">
        <v>131489</v>
      </c>
      <c r="G25" s="11">
        <v>38.165632383418185</v>
      </c>
      <c r="H25" s="49">
        <v>136652</v>
      </c>
      <c r="I25" s="10">
        <v>32.76515651037608</v>
      </c>
    </row>
    <row r="26" spans="1:9" ht="12.75" customHeight="1" x14ac:dyDescent="0.25">
      <c r="A26" s="7" t="s">
        <v>22</v>
      </c>
      <c r="B26" s="48">
        <v>3596</v>
      </c>
      <c r="C26" s="9">
        <f t="shared" si="3"/>
        <v>1.2086419919065354</v>
      </c>
      <c r="D26" s="48">
        <v>4006</v>
      </c>
      <c r="E26" s="9">
        <f t="shared" si="2"/>
        <v>1.1614321043491369</v>
      </c>
      <c r="F26" s="48">
        <v>3588</v>
      </c>
      <c r="G26" s="9">
        <v>1.0414429267216607</v>
      </c>
      <c r="H26" s="43">
        <v>6523</v>
      </c>
      <c r="I26" s="8">
        <v>1.5640247922985624</v>
      </c>
    </row>
    <row r="27" spans="1:9" ht="12.75" customHeight="1" x14ac:dyDescent="0.25">
      <c r="A27" s="7" t="s">
        <v>23</v>
      </c>
      <c r="B27" s="48">
        <v>8895</v>
      </c>
      <c r="C27" s="9">
        <f t="shared" si="3"/>
        <v>2.9896747825385517</v>
      </c>
      <c r="D27" s="48">
        <v>7364</v>
      </c>
      <c r="E27" s="9">
        <f t="shared" si="2"/>
        <v>2.1349940130871303</v>
      </c>
      <c r="F27" s="48">
        <v>8165</v>
      </c>
      <c r="G27" s="9">
        <v>2.3699502499114717</v>
      </c>
      <c r="H27" s="43">
        <v>10988</v>
      </c>
      <c r="I27" s="8">
        <v>2.634601321136993</v>
      </c>
    </row>
    <row r="28" spans="1:9" ht="12.75" customHeight="1" x14ac:dyDescent="0.25">
      <c r="A28" s="7" t="s">
        <v>24</v>
      </c>
      <c r="B28" s="48">
        <f>115426-921-3</f>
        <v>114502</v>
      </c>
      <c r="C28" s="9">
        <f t="shared" si="3"/>
        <v>38.484962557642412</v>
      </c>
      <c r="D28" s="48">
        <v>101950</v>
      </c>
      <c r="E28" s="9">
        <f t="shared" si="2"/>
        <v>29.557664263203822</v>
      </c>
      <c r="F28" s="48">
        <v>84628</v>
      </c>
      <c r="G28" s="9">
        <v>24.563888518004656</v>
      </c>
      <c r="H28" s="43">
        <v>91822</v>
      </c>
      <c r="I28" s="8">
        <v>22.016232481747451</v>
      </c>
    </row>
    <row r="29" spans="1:9" ht="12.75" customHeight="1" x14ac:dyDescent="0.25">
      <c r="A29" s="7" t="s">
        <v>25</v>
      </c>
      <c r="B29" s="48">
        <v>1906</v>
      </c>
      <c r="C29" s="9">
        <f t="shared" si="3"/>
        <v>0.64062058859117255</v>
      </c>
      <c r="D29" s="48">
        <v>1695</v>
      </c>
      <c r="E29" s="9">
        <f t="shared" si="2"/>
        <v>0.49141972463100031</v>
      </c>
      <c r="F29" s="48">
        <v>1663</v>
      </c>
      <c r="G29" s="9">
        <v>0.48269776676090353</v>
      </c>
      <c r="H29" s="43">
        <v>1626</v>
      </c>
      <c r="I29" s="8">
        <v>0.38986728687374872</v>
      </c>
    </row>
    <row r="30" spans="1:9" ht="12.75" customHeight="1" x14ac:dyDescent="0.25">
      <c r="A30" s="7" t="s">
        <v>36</v>
      </c>
      <c r="B30" s="48">
        <v>0</v>
      </c>
      <c r="C30" s="9">
        <f t="shared" si="3"/>
        <v>0</v>
      </c>
      <c r="D30" s="48">
        <v>0</v>
      </c>
      <c r="E30" s="9">
        <f t="shared" si="2"/>
        <v>0</v>
      </c>
      <c r="F30" s="48">
        <v>0</v>
      </c>
      <c r="G30" s="9">
        <v>0</v>
      </c>
      <c r="H30" s="43">
        <v>1532</v>
      </c>
      <c r="I30" s="8">
        <v>0.36732883363504493</v>
      </c>
    </row>
    <row r="31" spans="1:9" ht="12.75" customHeight="1" x14ac:dyDescent="0.25">
      <c r="A31" s="4" t="s">
        <v>26</v>
      </c>
      <c r="B31" s="37">
        <f>SUM(B26:B30)</f>
        <v>128899</v>
      </c>
      <c r="C31" s="11">
        <f t="shared" si="3"/>
        <v>43.32389992067867</v>
      </c>
      <c r="D31" s="37">
        <f>SUM(D26:D30)</f>
        <v>115015</v>
      </c>
      <c r="E31" s="11">
        <f t="shared" si="2"/>
        <v>33.345510105271089</v>
      </c>
      <c r="F31" s="37">
        <v>98044</v>
      </c>
      <c r="G31" s="11">
        <v>28.45797946139869</v>
      </c>
      <c r="H31" s="49">
        <v>112491</v>
      </c>
      <c r="I31" s="10">
        <v>26.972054715691801</v>
      </c>
    </row>
    <row r="32" spans="1:9" ht="12.75" customHeight="1" x14ac:dyDescent="0.25">
      <c r="A32" s="7" t="s">
        <v>27</v>
      </c>
      <c r="B32" s="48">
        <v>15354</v>
      </c>
      <c r="C32" s="9">
        <f t="shared" si="3"/>
        <v>5.1605920866888049</v>
      </c>
      <c r="D32" s="48">
        <v>18063</v>
      </c>
      <c r="E32" s="9">
        <f t="shared" si="2"/>
        <v>5.2368817026606242</v>
      </c>
      <c r="F32" s="48">
        <v>16707</v>
      </c>
      <c r="G32" s="9">
        <v>4.8493274740074659</v>
      </c>
      <c r="H32" s="43">
        <v>26479</v>
      </c>
      <c r="I32" s="8">
        <v>6.3488904607195513</v>
      </c>
    </row>
    <row r="33" spans="1:9" ht="12.75" customHeight="1" x14ac:dyDescent="0.25">
      <c r="A33" s="7" t="s">
        <v>28</v>
      </c>
      <c r="B33" s="48">
        <v>39691</v>
      </c>
      <c r="C33" s="9">
        <f t="shared" si="3"/>
        <v>13.340436401769269</v>
      </c>
      <c r="D33" s="48">
        <v>39539</v>
      </c>
      <c r="E33" s="9">
        <f t="shared" si="2"/>
        <v>11.463271086834879</v>
      </c>
      <c r="F33" s="48">
        <v>37050</v>
      </c>
      <c r="G33" s="9">
        <v>10.754030221582367</v>
      </c>
      <c r="H33" s="43">
        <v>58103</v>
      </c>
      <c r="I33" s="8">
        <v>13.931401580089434</v>
      </c>
    </row>
    <row r="34" spans="1:9" ht="12.75" customHeight="1" x14ac:dyDescent="0.25">
      <c r="A34" s="14" t="s">
        <v>29</v>
      </c>
      <c r="B34" s="48">
        <v>23130</v>
      </c>
      <c r="C34" s="9">
        <f t="shared" si="3"/>
        <v>7.7741627566179536</v>
      </c>
      <c r="D34" s="48">
        <v>26436</v>
      </c>
      <c r="E34" s="9">
        <f t="shared" si="2"/>
        <v>7.6644081653953533</v>
      </c>
      <c r="F34" s="48">
        <v>39652</v>
      </c>
      <c r="G34" s="9">
        <v>11.509279523513738</v>
      </c>
      <c r="H34" s="43">
        <v>48251</v>
      </c>
      <c r="I34" s="8">
        <v>11.569179864049968</v>
      </c>
    </row>
    <row r="35" spans="1:9" ht="12.75" customHeight="1" x14ac:dyDescent="0.25">
      <c r="A35" s="7" t="s">
        <v>30</v>
      </c>
      <c r="B35" s="48">
        <v>13355</v>
      </c>
      <c r="C35" s="9">
        <f t="shared" si="3"/>
        <v>4.4887135155483255</v>
      </c>
      <c r="D35" s="48">
        <v>14903</v>
      </c>
      <c r="E35" s="9">
        <f t="shared" si="2"/>
        <v>4.3207245759149249</v>
      </c>
      <c r="F35" s="48">
        <v>16301</v>
      </c>
      <c r="G35" s="9">
        <v>4.7314830402702874</v>
      </c>
      <c r="H35" s="43">
        <v>27104</v>
      </c>
      <c r="I35" s="8">
        <v>6.4987471976790196</v>
      </c>
    </row>
    <row r="36" spans="1:9" ht="12.75" customHeight="1" x14ac:dyDescent="0.25">
      <c r="A36" s="7" t="s">
        <v>31</v>
      </c>
      <c r="B36" s="48">
        <v>12067</v>
      </c>
      <c r="C36" s="9">
        <f t="shared" si="3"/>
        <v>4.0558072626073862</v>
      </c>
      <c r="D36" s="48">
        <v>2013</v>
      </c>
      <c r="E36" s="9">
        <f t="shared" si="2"/>
        <v>0.58361528358832071</v>
      </c>
      <c r="F36" s="48">
        <v>2194</v>
      </c>
      <c r="G36" s="9">
        <v>0.63682435374228641</v>
      </c>
      <c r="H36" s="43">
        <v>3402</v>
      </c>
      <c r="I36" s="8">
        <v>0.81570019061776944</v>
      </c>
    </row>
    <row r="37" spans="1:9" ht="12.75" customHeight="1" x14ac:dyDescent="0.25">
      <c r="A37" s="7" t="s">
        <v>32</v>
      </c>
      <c r="B37" s="48">
        <v>506</v>
      </c>
      <c r="C37" s="9">
        <f t="shared" si="3"/>
        <v>0.17007031365536898</v>
      </c>
      <c r="D37" s="48">
        <v>1875</v>
      </c>
      <c r="E37" s="9">
        <f t="shared" si="2"/>
        <v>0.5436058900785401</v>
      </c>
      <c r="F37" s="48">
        <v>3085</v>
      </c>
      <c r="G37" s="9">
        <v>0.89544354206697974</v>
      </c>
      <c r="H37" s="43">
        <v>4583</v>
      </c>
      <c r="I37" s="8">
        <v>1.0988694807763777</v>
      </c>
    </row>
    <row r="38" spans="1:9" ht="12.75" customHeight="1" x14ac:dyDescent="0.25">
      <c r="A38" s="4" t="s">
        <v>33</v>
      </c>
      <c r="B38" s="37">
        <f>SUM(B32:B37)</f>
        <v>104103</v>
      </c>
      <c r="C38" s="11">
        <f t="shared" si="3"/>
        <v>34.98978233688711</v>
      </c>
      <c r="D38" s="37">
        <f>SUM(D32:D37)</f>
        <v>102829</v>
      </c>
      <c r="E38" s="11">
        <f t="shared" si="2"/>
        <v>29.812506704472643</v>
      </c>
      <c r="F38" s="37">
        <v>114989</v>
      </c>
      <c r="G38" s="11">
        <v>33.376388155183122</v>
      </c>
      <c r="H38" s="49">
        <v>167922</v>
      </c>
      <c r="I38" s="10">
        <v>40.262788773932122</v>
      </c>
    </row>
    <row r="39" spans="1:9" ht="12.75" customHeight="1" x14ac:dyDescent="0.25">
      <c r="A39" s="4" t="s">
        <v>34</v>
      </c>
      <c r="B39" s="37">
        <f>B31+B38</f>
        <v>233002</v>
      </c>
      <c r="C39" s="11">
        <f t="shared" si="3"/>
        <v>78.313682257565787</v>
      </c>
      <c r="D39" s="37">
        <f>D31+D38</f>
        <v>217844</v>
      </c>
      <c r="E39" s="11">
        <f t="shared" si="2"/>
        <v>63.158016809743735</v>
      </c>
      <c r="F39" s="37">
        <v>213033</v>
      </c>
      <c r="G39" s="11">
        <v>61.834367616581822</v>
      </c>
      <c r="H39" s="49">
        <v>280413</v>
      </c>
      <c r="I39" s="10">
        <v>67.234843489623913</v>
      </c>
    </row>
    <row r="40" spans="1:9" ht="12.75" customHeight="1" x14ac:dyDescent="0.25">
      <c r="A40" s="4" t="s">
        <v>35</v>
      </c>
      <c r="B40" s="37">
        <f>B25+B31+B38</f>
        <v>297524</v>
      </c>
      <c r="C40" s="11">
        <v>100</v>
      </c>
      <c r="D40" s="37">
        <f>D25+D31+D38</f>
        <v>344919</v>
      </c>
      <c r="E40" s="11">
        <v>100</v>
      </c>
      <c r="F40" s="37">
        <v>344522</v>
      </c>
      <c r="G40" s="11">
        <v>100</v>
      </c>
      <c r="H40" s="49">
        <v>417065</v>
      </c>
      <c r="I40" s="10">
        <v>100</v>
      </c>
    </row>
    <row r="41" spans="1:9" ht="12.75" customHeight="1" x14ac:dyDescent="0.25">
      <c r="A41" s="7"/>
      <c r="B41" s="15"/>
      <c r="C41" s="6"/>
      <c r="D41" s="15"/>
      <c r="E41" s="6"/>
      <c r="F41" s="15"/>
      <c r="G41" s="6"/>
      <c r="H41" s="15"/>
      <c r="I41" s="6"/>
    </row>
    <row r="42" spans="1:9" ht="12.75" customHeight="1" x14ac:dyDescent="0.25">
      <c r="A42" s="31" t="s">
        <v>99</v>
      </c>
    </row>
    <row r="43" spans="1:9" ht="12.75" customHeight="1" x14ac:dyDescent="0.25">
      <c r="A43" s="3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61266-91E0-4358-85DF-63EB0AF3AA02}">
  <dimension ref="A1:I42"/>
  <sheetViews>
    <sheetView zoomScaleNormal="100" workbookViewId="0">
      <selection activeCell="B41" sqref="B41"/>
    </sheetView>
  </sheetViews>
  <sheetFormatPr baseColWidth="10" defaultColWidth="11.42578125" defaultRowHeight="12.75" customHeight="1" x14ac:dyDescent="0.25"/>
  <cols>
    <col min="1" max="1" width="31.85546875" style="2" customWidth="1"/>
    <col min="2" max="2" width="20.42578125" style="2" customWidth="1"/>
    <col min="3" max="3" width="9.85546875" style="2" customWidth="1"/>
    <col min="4" max="4" width="20.42578125" style="2" customWidth="1"/>
    <col min="5" max="5" width="9.85546875" style="2" customWidth="1"/>
    <col min="6" max="6" width="20.42578125" style="2" customWidth="1"/>
    <col min="7" max="7" width="9.85546875" style="2" customWidth="1"/>
    <col min="8" max="8" width="20.42578125" style="2" customWidth="1"/>
    <col min="9" max="9" width="9.85546875" style="2" customWidth="1"/>
    <col min="10" max="205" width="11.42578125" style="2"/>
    <col min="206" max="206" width="31.85546875" style="2" customWidth="1"/>
    <col min="207" max="207" width="9.140625" style="2" customWidth="1"/>
    <col min="208" max="208" width="18.42578125" style="2" customWidth="1"/>
    <col min="209" max="209" width="9.42578125" style="2" customWidth="1"/>
    <col min="210" max="210" width="12.140625" style="2" customWidth="1"/>
    <col min="211" max="211" width="11.42578125" style="2" customWidth="1"/>
    <col min="212" max="212" width="18.42578125" style="2" customWidth="1"/>
    <col min="213" max="213" width="9.42578125" style="2" customWidth="1"/>
    <col min="214" max="214" width="12.140625" style="2" customWidth="1"/>
    <col min="215" max="215" width="10.42578125" style="2" customWidth="1"/>
    <col min="216" max="216" width="8.85546875" style="2" customWidth="1"/>
    <col min="217" max="217" width="23.140625" style="2" customWidth="1"/>
    <col min="218" max="218" width="6.42578125" style="2" customWidth="1"/>
    <col min="219" max="220" width="8.85546875" style="2" customWidth="1"/>
    <col min="221" max="222" width="11.42578125" style="2" customWidth="1"/>
    <col min="223" max="223" width="11" style="2" bestFit="1" customWidth="1"/>
    <col min="224" max="461" width="11.42578125" style="2"/>
    <col min="462" max="462" width="31.85546875" style="2" customWidth="1"/>
    <col min="463" max="463" width="9.140625" style="2" customWidth="1"/>
    <col min="464" max="464" width="18.42578125" style="2" customWidth="1"/>
    <col min="465" max="465" width="9.42578125" style="2" customWidth="1"/>
    <col min="466" max="466" width="12.140625" style="2" customWidth="1"/>
    <col min="467" max="467" width="11.42578125" style="2" customWidth="1"/>
    <col min="468" max="468" width="18.42578125" style="2" customWidth="1"/>
    <col min="469" max="469" width="9.42578125" style="2" customWidth="1"/>
    <col min="470" max="470" width="12.140625" style="2" customWidth="1"/>
    <col min="471" max="471" width="10.42578125" style="2" customWidth="1"/>
    <col min="472" max="472" width="8.85546875" style="2" customWidth="1"/>
    <col min="473" max="473" width="23.140625" style="2" customWidth="1"/>
    <col min="474" max="474" width="6.42578125" style="2" customWidth="1"/>
    <col min="475" max="476" width="8.85546875" style="2" customWidth="1"/>
    <col min="477" max="478" width="11.42578125" style="2" customWidth="1"/>
    <col min="479" max="479" width="11" style="2" bestFit="1" customWidth="1"/>
    <col min="480" max="717" width="11.42578125" style="2"/>
    <col min="718" max="718" width="31.85546875" style="2" customWidth="1"/>
    <col min="719" max="719" width="9.140625" style="2" customWidth="1"/>
    <col min="720" max="720" width="18.42578125" style="2" customWidth="1"/>
    <col min="721" max="721" width="9.42578125" style="2" customWidth="1"/>
    <col min="722" max="722" width="12.140625" style="2" customWidth="1"/>
    <col min="723" max="723" width="11.42578125" style="2" customWidth="1"/>
    <col min="724" max="724" width="18.42578125" style="2" customWidth="1"/>
    <col min="725" max="725" width="9.42578125" style="2" customWidth="1"/>
    <col min="726" max="726" width="12.140625" style="2" customWidth="1"/>
    <col min="727" max="727" width="10.42578125" style="2" customWidth="1"/>
    <col min="728" max="728" width="8.85546875" style="2" customWidth="1"/>
    <col min="729" max="729" width="23.140625" style="2" customWidth="1"/>
    <col min="730" max="730" width="6.42578125" style="2" customWidth="1"/>
    <col min="731" max="732" width="8.85546875" style="2" customWidth="1"/>
    <col min="733" max="734" width="11.42578125" style="2" customWidth="1"/>
    <col min="735" max="735" width="11" style="2" bestFit="1" customWidth="1"/>
    <col min="736" max="973" width="11.42578125" style="2"/>
    <col min="974" max="974" width="31.85546875" style="2" customWidth="1"/>
    <col min="975" max="975" width="9.140625" style="2" customWidth="1"/>
    <col min="976" max="976" width="18.42578125" style="2" customWidth="1"/>
    <col min="977" max="977" width="9.42578125" style="2" customWidth="1"/>
    <col min="978" max="978" width="12.140625" style="2" customWidth="1"/>
    <col min="979" max="979" width="11.42578125" style="2" customWidth="1"/>
    <col min="980" max="980" width="18.42578125" style="2" customWidth="1"/>
    <col min="981" max="981" width="9.42578125" style="2" customWidth="1"/>
    <col min="982" max="982" width="12.140625" style="2" customWidth="1"/>
    <col min="983" max="983" width="10.42578125" style="2" customWidth="1"/>
    <col min="984" max="984" width="8.85546875" style="2" customWidth="1"/>
    <col min="985" max="985" width="23.140625" style="2" customWidth="1"/>
    <col min="986" max="986" width="6.42578125" style="2" customWidth="1"/>
    <col min="987" max="988" width="8.85546875" style="2" customWidth="1"/>
    <col min="989" max="990" width="11.42578125" style="2" customWidth="1"/>
    <col min="991" max="991" width="11" style="2" bestFit="1" customWidth="1"/>
    <col min="992" max="1229" width="11.42578125" style="2"/>
    <col min="1230" max="1230" width="31.85546875" style="2" customWidth="1"/>
    <col min="1231" max="1231" width="9.140625" style="2" customWidth="1"/>
    <col min="1232" max="1232" width="18.42578125" style="2" customWidth="1"/>
    <col min="1233" max="1233" width="9.42578125" style="2" customWidth="1"/>
    <col min="1234" max="1234" width="12.140625" style="2" customWidth="1"/>
    <col min="1235" max="1235" width="11.42578125" style="2" customWidth="1"/>
    <col min="1236" max="1236" width="18.42578125" style="2" customWidth="1"/>
    <col min="1237" max="1237" width="9.42578125" style="2" customWidth="1"/>
    <col min="1238" max="1238" width="12.140625" style="2" customWidth="1"/>
    <col min="1239" max="1239" width="10.42578125" style="2" customWidth="1"/>
    <col min="1240" max="1240" width="8.85546875" style="2" customWidth="1"/>
    <col min="1241" max="1241" width="23.140625" style="2" customWidth="1"/>
    <col min="1242" max="1242" width="6.42578125" style="2" customWidth="1"/>
    <col min="1243" max="1244" width="8.85546875" style="2" customWidth="1"/>
    <col min="1245" max="1246" width="11.42578125" style="2" customWidth="1"/>
    <col min="1247" max="1247" width="11" style="2" bestFit="1" customWidth="1"/>
    <col min="1248" max="1485" width="11.42578125" style="2"/>
    <col min="1486" max="1486" width="31.85546875" style="2" customWidth="1"/>
    <col min="1487" max="1487" width="9.140625" style="2" customWidth="1"/>
    <col min="1488" max="1488" width="18.42578125" style="2" customWidth="1"/>
    <col min="1489" max="1489" width="9.42578125" style="2" customWidth="1"/>
    <col min="1490" max="1490" width="12.140625" style="2" customWidth="1"/>
    <col min="1491" max="1491" width="11.42578125" style="2" customWidth="1"/>
    <col min="1492" max="1492" width="18.42578125" style="2" customWidth="1"/>
    <col min="1493" max="1493" width="9.42578125" style="2" customWidth="1"/>
    <col min="1494" max="1494" width="12.140625" style="2" customWidth="1"/>
    <col min="1495" max="1495" width="10.42578125" style="2" customWidth="1"/>
    <col min="1496" max="1496" width="8.85546875" style="2" customWidth="1"/>
    <col min="1497" max="1497" width="23.140625" style="2" customWidth="1"/>
    <col min="1498" max="1498" width="6.42578125" style="2" customWidth="1"/>
    <col min="1499" max="1500" width="8.85546875" style="2" customWidth="1"/>
    <col min="1501" max="1502" width="11.42578125" style="2" customWidth="1"/>
    <col min="1503" max="1503" width="11" style="2" bestFit="1" customWidth="1"/>
    <col min="1504" max="1741" width="11.42578125" style="2"/>
    <col min="1742" max="1742" width="31.85546875" style="2" customWidth="1"/>
    <col min="1743" max="1743" width="9.140625" style="2" customWidth="1"/>
    <col min="1744" max="1744" width="18.42578125" style="2" customWidth="1"/>
    <col min="1745" max="1745" width="9.42578125" style="2" customWidth="1"/>
    <col min="1746" max="1746" width="12.140625" style="2" customWidth="1"/>
    <col min="1747" max="1747" width="11.42578125" style="2" customWidth="1"/>
    <col min="1748" max="1748" width="18.42578125" style="2" customWidth="1"/>
    <col min="1749" max="1749" width="9.42578125" style="2" customWidth="1"/>
    <col min="1750" max="1750" width="12.140625" style="2" customWidth="1"/>
    <col min="1751" max="1751" width="10.42578125" style="2" customWidth="1"/>
    <col min="1752" max="1752" width="8.85546875" style="2" customWidth="1"/>
    <col min="1753" max="1753" width="23.140625" style="2" customWidth="1"/>
    <col min="1754" max="1754" width="6.42578125" style="2" customWidth="1"/>
    <col min="1755" max="1756" width="8.85546875" style="2" customWidth="1"/>
    <col min="1757" max="1758" width="11.42578125" style="2" customWidth="1"/>
    <col min="1759" max="1759" width="11" style="2" bestFit="1" customWidth="1"/>
    <col min="1760" max="1997" width="11.42578125" style="2"/>
    <col min="1998" max="1998" width="31.85546875" style="2" customWidth="1"/>
    <col min="1999" max="1999" width="9.140625" style="2" customWidth="1"/>
    <col min="2000" max="2000" width="18.42578125" style="2" customWidth="1"/>
    <col min="2001" max="2001" width="9.42578125" style="2" customWidth="1"/>
    <col min="2002" max="2002" width="12.140625" style="2" customWidth="1"/>
    <col min="2003" max="2003" width="11.42578125" style="2" customWidth="1"/>
    <col min="2004" max="2004" width="18.42578125" style="2" customWidth="1"/>
    <col min="2005" max="2005" width="9.42578125" style="2" customWidth="1"/>
    <col min="2006" max="2006" width="12.140625" style="2" customWidth="1"/>
    <col min="2007" max="2007" width="10.42578125" style="2" customWidth="1"/>
    <col min="2008" max="2008" width="8.85546875" style="2" customWidth="1"/>
    <col min="2009" max="2009" width="23.140625" style="2" customWidth="1"/>
    <col min="2010" max="2010" width="6.42578125" style="2" customWidth="1"/>
    <col min="2011" max="2012" width="8.85546875" style="2" customWidth="1"/>
    <col min="2013" max="2014" width="11.42578125" style="2" customWidth="1"/>
    <col min="2015" max="2015" width="11" style="2" bestFit="1" customWidth="1"/>
    <col min="2016" max="2253" width="11.42578125" style="2"/>
    <col min="2254" max="2254" width="31.85546875" style="2" customWidth="1"/>
    <col min="2255" max="2255" width="9.140625" style="2" customWidth="1"/>
    <col min="2256" max="2256" width="18.42578125" style="2" customWidth="1"/>
    <col min="2257" max="2257" width="9.42578125" style="2" customWidth="1"/>
    <col min="2258" max="2258" width="12.140625" style="2" customWidth="1"/>
    <col min="2259" max="2259" width="11.42578125" style="2" customWidth="1"/>
    <col min="2260" max="2260" width="18.42578125" style="2" customWidth="1"/>
    <col min="2261" max="2261" width="9.42578125" style="2" customWidth="1"/>
    <col min="2262" max="2262" width="12.140625" style="2" customWidth="1"/>
    <col min="2263" max="2263" width="10.42578125" style="2" customWidth="1"/>
    <col min="2264" max="2264" width="8.85546875" style="2" customWidth="1"/>
    <col min="2265" max="2265" width="23.140625" style="2" customWidth="1"/>
    <col min="2266" max="2266" width="6.42578125" style="2" customWidth="1"/>
    <col min="2267" max="2268" width="8.85546875" style="2" customWidth="1"/>
    <col min="2269" max="2270" width="11.42578125" style="2" customWidth="1"/>
    <col min="2271" max="2271" width="11" style="2" bestFit="1" customWidth="1"/>
    <col min="2272" max="2509" width="11.42578125" style="2"/>
    <col min="2510" max="2510" width="31.85546875" style="2" customWidth="1"/>
    <col min="2511" max="2511" width="9.140625" style="2" customWidth="1"/>
    <col min="2512" max="2512" width="18.42578125" style="2" customWidth="1"/>
    <col min="2513" max="2513" width="9.42578125" style="2" customWidth="1"/>
    <col min="2514" max="2514" width="12.140625" style="2" customWidth="1"/>
    <col min="2515" max="2515" width="11.42578125" style="2" customWidth="1"/>
    <col min="2516" max="2516" width="18.42578125" style="2" customWidth="1"/>
    <col min="2517" max="2517" width="9.42578125" style="2" customWidth="1"/>
    <col min="2518" max="2518" width="12.140625" style="2" customWidth="1"/>
    <col min="2519" max="2519" width="10.42578125" style="2" customWidth="1"/>
    <col min="2520" max="2520" width="8.85546875" style="2" customWidth="1"/>
    <col min="2521" max="2521" width="23.140625" style="2" customWidth="1"/>
    <col min="2522" max="2522" width="6.42578125" style="2" customWidth="1"/>
    <col min="2523" max="2524" width="8.85546875" style="2" customWidth="1"/>
    <col min="2525" max="2526" width="11.42578125" style="2" customWidth="1"/>
    <col min="2527" max="2527" width="11" style="2" bestFit="1" customWidth="1"/>
    <col min="2528" max="2765" width="11.42578125" style="2"/>
    <col min="2766" max="2766" width="31.85546875" style="2" customWidth="1"/>
    <col min="2767" max="2767" width="9.140625" style="2" customWidth="1"/>
    <col min="2768" max="2768" width="18.42578125" style="2" customWidth="1"/>
    <col min="2769" max="2769" width="9.42578125" style="2" customWidth="1"/>
    <col min="2770" max="2770" width="12.140625" style="2" customWidth="1"/>
    <col min="2771" max="2771" width="11.42578125" style="2" customWidth="1"/>
    <col min="2772" max="2772" width="18.42578125" style="2" customWidth="1"/>
    <col min="2773" max="2773" width="9.42578125" style="2" customWidth="1"/>
    <col min="2774" max="2774" width="12.140625" style="2" customWidth="1"/>
    <col min="2775" max="2775" width="10.42578125" style="2" customWidth="1"/>
    <col min="2776" max="2776" width="8.85546875" style="2" customWidth="1"/>
    <col min="2777" max="2777" width="23.140625" style="2" customWidth="1"/>
    <col min="2778" max="2778" width="6.42578125" style="2" customWidth="1"/>
    <col min="2779" max="2780" width="8.85546875" style="2" customWidth="1"/>
    <col min="2781" max="2782" width="11.42578125" style="2" customWidth="1"/>
    <col min="2783" max="2783" width="11" style="2" bestFit="1" customWidth="1"/>
    <col min="2784" max="3021" width="11.42578125" style="2"/>
    <col min="3022" max="3022" width="31.85546875" style="2" customWidth="1"/>
    <col min="3023" max="3023" width="9.140625" style="2" customWidth="1"/>
    <col min="3024" max="3024" width="18.42578125" style="2" customWidth="1"/>
    <col min="3025" max="3025" width="9.42578125" style="2" customWidth="1"/>
    <col min="3026" max="3026" width="12.140625" style="2" customWidth="1"/>
    <col min="3027" max="3027" width="11.42578125" style="2" customWidth="1"/>
    <col min="3028" max="3028" width="18.42578125" style="2" customWidth="1"/>
    <col min="3029" max="3029" width="9.42578125" style="2" customWidth="1"/>
    <col min="3030" max="3030" width="12.140625" style="2" customWidth="1"/>
    <col min="3031" max="3031" width="10.42578125" style="2" customWidth="1"/>
    <col min="3032" max="3032" width="8.85546875" style="2" customWidth="1"/>
    <col min="3033" max="3033" width="23.140625" style="2" customWidth="1"/>
    <col min="3034" max="3034" width="6.42578125" style="2" customWidth="1"/>
    <col min="3035" max="3036" width="8.85546875" style="2" customWidth="1"/>
    <col min="3037" max="3038" width="11.42578125" style="2" customWidth="1"/>
    <col min="3039" max="3039" width="11" style="2" bestFit="1" customWidth="1"/>
    <col min="3040" max="3277" width="11.42578125" style="2"/>
    <col min="3278" max="3278" width="31.85546875" style="2" customWidth="1"/>
    <col min="3279" max="3279" width="9.140625" style="2" customWidth="1"/>
    <col min="3280" max="3280" width="18.42578125" style="2" customWidth="1"/>
    <col min="3281" max="3281" width="9.42578125" style="2" customWidth="1"/>
    <col min="3282" max="3282" width="12.140625" style="2" customWidth="1"/>
    <col min="3283" max="3283" width="11.42578125" style="2" customWidth="1"/>
    <col min="3284" max="3284" width="18.42578125" style="2" customWidth="1"/>
    <col min="3285" max="3285" width="9.42578125" style="2" customWidth="1"/>
    <col min="3286" max="3286" width="12.140625" style="2" customWidth="1"/>
    <col min="3287" max="3287" width="10.42578125" style="2" customWidth="1"/>
    <col min="3288" max="3288" width="8.85546875" style="2" customWidth="1"/>
    <col min="3289" max="3289" width="23.140625" style="2" customWidth="1"/>
    <col min="3290" max="3290" width="6.42578125" style="2" customWidth="1"/>
    <col min="3291" max="3292" width="8.85546875" style="2" customWidth="1"/>
    <col min="3293" max="3294" width="11.42578125" style="2" customWidth="1"/>
    <col min="3295" max="3295" width="11" style="2" bestFit="1" customWidth="1"/>
    <col min="3296" max="3533" width="11.42578125" style="2"/>
    <col min="3534" max="3534" width="31.85546875" style="2" customWidth="1"/>
    <col min="3535" max="3535" width="9.140625" style="2" customWidth="1"/>
    <col min="3536" max="3536" width="18.42578125" style="2" customWidth="1"/>
    <col min="3537" max="3537" width="9.42578125" style="2" customWidth="1"/>
    <col min="3538" max="3538" width="12.140625" style="2" customWidth="1"/>
    <col min="3539" max="3539" width="11.42578125" style="2" customWidth="1"/>
    <col min="3540" max="3540" width="18.42578125" style="2" customWidth="1"/>
    <col min="3541" max="3541" width="9.42578125" style="2" customWidth="1"/>
    <col min="3542" max="3542" width="12.140625" style="2" customWidth="1"/>
    <col min="3543" max="3543" width="10.42578125" style="2" customWidth="1"/>
    <col min="3544" max="3544" width="8.85546875" style="2" customWidth="1"/>
    <col min="3545" max="3545" width="23.140625" style="2" customWidth="1"/>
    <col min="3546" max="3546" width="6.42578125" style="2" customWidth="1"/>
    <col min="3547" max="3548" width="8.85546875" style="2" customWidth="1"/>
    <col min="3549" max="3550" width="11.42578125" style="2" customWidth="1"/>
    <col min="3551" max="3551" width="11" style="2" bestFit="1" customWidth="1"/>
    <col min="3552" max="3789" width="11.42578125" style="2"/>
    <col min="3790" max="3790" width="31.85546875" style="2" customWidth="1"/>
    <col min="3791" max="3791" width="9.140625" style="2" customWidth="1"/>
    <col min="3792" max="3792" width="18.42578125" style="2" customWidth="1"/>
    <col min="3793" max="3793" width="9.42578125" style="2" customWidth="1"/>
    <col min="3794" max="3794" width="12.140625" style="2" customWidth="1"/>
    <col min="3795" max="3795" width="11.42578125" style="2" customWidth="1"/>
    <col min="3796" max="3796" width="18.42578125" style="2" customWidth="1"/>
    <col min="3797" max="3797" width="9.42578125" style="2" customWidth="1"/>
    <col min="3798" max="3798" width="12.140625" style="2" customWidth="1"/>
    <col min="3799" max="3799" width="10.42578125" style="2" customWidth="1"/>
    <col min="3800" max="3800" width="8.85546875" style="2" customWidth="1"/>
    <col min="3801" max="3801" width="23.140625" style="2" customWidth="1"/>
    <col min="3802" max="3802" width="6.42578125" style="2" customWidth="1"/>
    <col min="3803" max="3804" width="8.85546875" style="2" customWidth="1"/>
    <col min="3805" max="3806" width="11.42578125" style="2" customWidth="1"/>
    <col min="3807" max="3807" width="11" style="2" bestFit="1" customWidth="1"/>
    <col min="3808" max="4045" width="11.42578125" style="2"/>
    <col min="4046" max="4046" width="31.85546875" style="2" customWidth="1"/>
    <col min="4047" max="4047" width="9.140625" style="2" customWidth="1"/>
    <col min="4048" max="4048" width="18.42578125" style="2" customWidth="1"/>
    <col min="4049" max="4049" width="9.42578125" style="2" customWidth="1"/>
    <col min="4050" max="4050" width="12.140625" style="2" customWidth="1"/>
    <col min="4051" max="4051" width="11.42578125" style="2" customWidth="1"/>
    <col min="4052" max="4052" width="18.42578125" style="2" customWidth="1"/>
    <col min="4053" max="4053" width="9.42578125" style="2" customWidth="1"/>
    <col min="4054" max="4054" width="12.140625" style="2" customWidth="1"/>
    <col min="4055" max="4055" width="10.42578125" style="2" customWidth="1"/>
    <col min="4056" max="4056" width="8.85546875" style="2" customWidth="1"/>
    <col min="4057" max="4057" width="23.140625" style="2" customWidth="1"/>
    <col min="4058" max="4058" width="6.42578125" style="2" customWidth="1"/>
    <col min="4059" max="4060" width="8.85546875" style="2" customWidth="1"/>
    <col min="4061" max="4062" width="11.42578125" style="2" customWidth="1"/>
    <col min="4063" max="4063" width="11" style="2" bestFit="1" customWidth="1"/>
    <col min="4064" max="4301" width="11.42578125" style="2"/>
    <col min="4302" max="4302" width="31.85546875" style="2" customWidth="1"/>
    <col min="4303" max="4303" width="9.140625" style="2" customWidth="1"/>
    <col min="4304" max="4304" width="18.42578125" style="2" customWidth="1"/>
    <col min="4305" max="4305" width="9.42578125" style="2" customWidth="1"/>
    <col min="4306" max="4306" width="12.140625" style="2" customWidth="1"/>
    <col min="4307" max="4307" width="11.42578125" style="2" customWidth="1"/>
    <col min="4308" max="4308" width="18.42578125" style="2" customWidth="1"/>
    <col min="4309" max="4309" width="9.42578125" style="2" customWidth="1"/>
    <col min="4310" max="4310" width="12.140625" style="2" customWidth="1"/>
    <col min="4311" max="4311" width="10.42578125" style="2" customWidth="1"/>
    <col min="4312" max="4312" width="8.85546875" style="2" customWidth="1"/>
    <col min="4313" max="4313" width="23.140625" style="2" customWidth="1"/>
    <col min="4314" max="4314" width="6.42578125" style="2" customWidth="1"/>
    <col min="4315" max="4316" width="8.85546875" style="2" customWidth="1"/>
    <col min="4317" max="4318" width="11.42578125" style="2" customWidth="1"/>
    <col min="4319" max="4319" width="11" style="2" bestFit="1" customWidth="1"/>
    <col min="4320" max="4557" width="11.42578125" style="2"/>
    <col min="4558" max="4558" width="31.85546875" style="2" customWidth="1"/>
    <col min="4559" max="4559" width="9.140625" style="2" customWidth="1"/>
    <col min="4560" max="4560" width="18.42578125" style="2" customWidth="1"/>
    <col min="4561" max="4561" width="9.42578125" style="2" customWidth="1"/>
    <col min="4562" max="4562" width="12.140625" style="2" customWidth="1"/>
    <col min="4563" max="4563" width="11.42578125" style="2" customWidth="1"/>
    <col min="4564" max="4564" width="18.42578125" style="2" customWidth="1"/>
    <col min="4565" max="4565" width="9.42578125" style="2" customWidth="1"/>
    <col min="4566" max="4566" width="12.140625" style="2" customWidth="1"/>
    <col min="4567" max="4567" width="10.42578125" style="2" customWidth="1"/>
    <col min="4568" max="4568" width="8.85546875" style="2" customWidth="1"/>
    <col min="4569" max="4569" width="23.140625" style="2" customWidth="1"/>
    <col min="4570" max="4570" width="6.42578125" style="2" customWidth="1"/>
    <col min="4571" max="4572" width="8.85546875" style="2" customWidth="1"/>
    <col min="4573" max="4574" width="11.42578125" style="2" customWidth="1"/>
    <col min="4575" max="4575" width="11" style="2" bestFit="1" customWidth="1"/>
    <col min="4576" max="4813" width="11.42578125" style="2"/>
    <col min="4814" max="4814" width="31.85546875" style="2" customWidth="1"/>
    <col min="4815" max="4815" width="9.140625" style="2" customWidth="1"/>
    <col min="4816" max="4816" width="18.42578125" style="2" customWidth="1"/>
    <col min="4817" max="4817" width="9.42578125" style="2" customWidth="1"/>
    <col min="4818" max="4818" width="12.140625" style="2" customWidth="1"/>
    <col min="4819" max="4819" width="11.42578125" style="2" customWidth="1"/>
    <col min="4820" max="4820" width="18.42578125" style="2" customWidth="1"/>
    <col min="4821" max="4821" width="9.42578125" style="2" customWidth="1"/>
    <col min="4822" max="4822" width="12.140625" style="2" customWidth="1"/>
    <col min="4823" max="4823" width="10.42578125" style="2" customWidth="1"/>
    <col min="4824" max="4824" width="8.85546875" style="2" customWidth="1"/>
    <col min="4825" max="4825" width="23.140625" style="2" customWidth="1"/>
    <col min="4826" max="4826" width="6.42578125" style="2" customWidth="1"/>
    <col min="4827" max="4828" width="8.85546875" style="2" customWidth="1"/>
    <col min="4829" max="4830" width="11.42578125" style="2" customWidth="1"/>
    <col min="4831" max="4831" width="11" style="2" bestFit="1" customWidth="1"/>
    <col min="4832" max="5069" width="11.42578125" style="2"/>
    <col min="5070" max="5070" width="31.85546875" style="2" customWidth="1"/>
    <col min="5071" max="5071" width="9.140625" style="2" customWidth="1"/>
    <col min="5072" max="5072" width="18.42578125" style="2" customWidth="1"/>
    <col min="5073" max="5073" width="9.42578125" style="2" customWidth="1"/>
    <col min="5074" max="5074" width="12.140625" style="2" customWidth="1"/>
    <col min="5075" max="5075" width="11.42578125" style="2" customWidth="1"/>
    <col min="5076" max="5076" width="18.42578125" style="2" customWidth="1"/>
    <col min="5077" max="5077" width="9.42578125" style="2" customWidth="1"/>
    <col min="5078" max="5078" width="12.140625" style="2" customWidth="1"/>
    <col min="5079" max="5079" width="10.42578125" style="2" customWidth="1"/>
    <col min="5080" max="5080" width="8.85546875" style="2" customWidth="1"/>
    <col min="5081" max="5081" width="23.140625" style="2" customWidth="1"/>
    <col min="5082" max="5082" width="6.42578125" style="2" customWidth="1"/>
    <col min="5083" max="5084" width="8.85546875" style="2" customWidth="1"/>
    <col min="5085" max="5086" width="11.42578125" style="2" customWidth="1"/>
    <col min="5087" max="5087" width="11" style="2" bestFit="1" customWidth="1"/>
    <col min="5088" max="5325" width="11.42578125" style="2"/>
    <col min="5326" max="5326" width="31.85546875" style="2" customWidth="1"/>
    <col min="5327" max="5327" width="9.140625" style="2" customWidth="1"/>
    <col min="5328" max="5328" width="18.42578125" style="2" customWidth="1"/>
    <col min="5329" max="5329" width="9.42578125" style="2" customWidth="1"/>
    <col min="5330" max="5330" width="12.140625" style="2" customWidth="1"/>
    <col min="5331" max="5331" width="11.42578125" style="2" customWidth="1"/>
    <col min="5332" max="5332" width="18.42578125" style="2" customWidth="1"/>
    <col min="5333" max="5333" width="9.42578125" style="2" customWidth="1"/>
    <col min="5334" max="5334" width="12.140625" style="2" customWidth="1"/>
    <col min="5335" max="5335" width="10.42578125" style="2" customWidth="1"/>
    <col min="5336" max="5336" width="8.85546875" style="2" customWidth="1"/>
    <col min="5337" max="5337" width="23.140625" style="2" customWidth="1"/>
    <col min="5338" max="5338" width="6.42578125" style="2" customWidth="1"/>
    <col min="5339" max="5340" width="8.85546875" style="2" customWidth="1"/>
    <col min="5341" max="5342" width="11.42578125" style="2" customWidth="1"/>
    <col min="5343" max="5343" width="11" style="2" bestFit="1" customWidth="1"/>
    <col min="5344" max="5581" width="11.42578125" style="2"/>
    <col min="5582" max="5582" width="31.85546875" style="2" customWidth="1"/>
    <col min="5583" max="5583" width="9.140625" style="2" customWidth="1"/>
    <col min="5584" max="5584" width="18.42578125" style="2" customWidth="1"/>
    <col min="5585" max="5585" width="9.42578125" style="2" customWidth="1"/>
    <col min="5586" max="5586" width="12.140625" style="2" customWidth="1"/>
    <col min="5587" max="5587" width="11.42578125" style="2" customWidth="1"/>
    <col min="5588" max="5588" width="18.42578125" style="2" customWidth="1"/>
    <col min="5589" max="5589" width="9.42578125" style="2" customWidth="1"/>
    <col min="5590" max="5590" width="12.140625" style="2" customWidth="1"/>
    <col min="5591" max="5591" width="10.42578125" style="2" customWidth="1"/>
    <col min="5592" max="5592" width="8.85546875" style="2" customWidth="1"/>
    <col min="5593" max="5593" width="23.140625" style="2" customWidth="1"/>
    <col min="5594" max="5594" width="6.42578125" style="2" customWidth="1"/>
    <col min="5595" max="5596" width="8.85546875" style="2" customWidth="1"/>
    <col min="5597" max="5598" width="11.42578125" style="2" customWidth="1"/>
    <col min="5599" max="5599" width="11" style="2" bestFit="1" customWidth="1"/>
    <col min="5600" max="5837" width="11.42578125" style="2"/>
    <col min="5838" max="5838" width="31.85546875" style="2" customWidth="1"/>
    <col min="5839" max="5839" width="9.140625" style="2" customWidth="1"/>
    <col min="5840" max="5840" width="18.42578125" style="2" customWidth="1"/>
    <col min="5841" max="5841" width="9.42578125" style="2" customWidth="1"/>
    <col min="5842" max="5842" width="12.140625" style="2" customWidth="1"/>
    <col min="5843" max="5843" width="11.42578125" style="2" customWidth="1"/>
    <col min="5844" max="5844" width="18.42578125" style="2" customWidth="1"/>
    <col min="5845" max="5845" width="9.42578125" style="2" customWidth="1"/>
    <col min="5846" max="5846" width="12.140625" style="2" customWidth="1"/>
    <col min="5847" max="5847" width="10.42578125" style="2" customWidth="1"/>
    <col min="5848" max="5848" width="8.85546875" style="2" customWidth="1"/>
    <col min="5849" max="5849" width="23.140625" style="2" customWidth="1"/>
    <col min="5850" max="5850" width="6.42578125" style="2" customWidth="1"/>
    <col min="5851" max="5852" width="8.85546875" style="2" customWidth="1"/>
    <col min="5853" max="5854" width="11.42578125" style="2" customWidth="1"/>
    <col min="5855" max="5855" width="11" style="2" bestFit="1" customWidth="1"/>
    <col min="5856" max="6093" width="11.42578125" style="2"/>
    <col min="6094" max="6094" width="31.85546875" style="2" customWidth="1"/>
    <col min="6095" max="6095" width="9.140625" style="2" customWidth="1"/>
    <col min="6096" max="6096" width="18.42578125" style="2" customWidth="1"/>
    <col min="6097" max="6097" width="9.42578125" style="2" customWidth="1"/>
    <col min="6098" max="6098" width="12.140625" style="2" customWidth="1"/>
    <col min="6099" max="6099" width="11.42578125" style="2" customWidth="1"/>
    <col min="6100" max="6100" width="18.42578125" style="2" customWidth="1"/>
    <col min="6101" max="6101" width="9.42578125" style="2" customWidth="1"/>
    <col min="6102" max="6102" width="12.140625" style="2" customWidth="1"/>
    <col min="6103" max="6103" width="10.42578125" style="2" customWidth="1"/>
    <col min="6104" max="6104" width="8.85546875" style="2" customWidth="1"/>
    <col min="6105" max="6105" width="23.140625" style="2" customWidth="1"/>
    <col min="6106" max="6106" width="6.42578125" style="2" customWidth="1"/>
    <col min="6107" max="6108" width="8.85546875" style="2" customWidth="1"/>
    <col min="6109" max="6110" width="11.42578125" style="2" customWidth="1"/>
    <col min="6111" max="6111" width="11" style="2" bestFit="1" customWidth="1"/>
    <col min="6112" max="6349" width="11.42578125" style="2"/>
    <col min="6350" max="6350" width="31.85546875" style="2" customWidth="1"/>
    <col min="6351" max="6351" width="9.140625" style="2" customWidth="1"/>
    <col min="6352" max="6352" width="18.42578125" style="2" customWidth="1"/>
    <col min="6353" max="6353" width="9.42578125" style="2" customWidth="1"/>
    <col min="6354" max="6354" width="12.140625" style="2" customWidth="1"/>
    <col min="6355" max="6355" width="11.42578125" style="2" customWidth="1"/>
    <col min="6356" max="6356" width="18.42578125" style="2" customWidth="1"/>
    <col min="6357" max="6357" width="9.42578125" style="2" customWidth="1"/>
    <col min="6358" max="6358" width="12.140625" style="2" customWidth="1"/>
    <col min="6359" max="6359" width="10.42578125" style="2" customWidth="1"/>
    <col min="6360" max="6360" width="8.85546875" style="2" customWidth="1"/>
    <col min="6361" max="6361" width="23.140625" style="2" customWidth="1"/>
    <col min="6362" max="6362" width="6.42578125" style="2" customWidth="1"/>
    <col min="6363" max="6364" width="8.85546875" style="2" customWidth="1"/>
    <col min="6365" max="6366" width="11.42578125" style="2" customWidth="1"/>
    <col min="6367" max="6367" width="11" style="2" bestFit="1" customWidth="1"/>
    <col min="6368" max="6605" width="11.42578125" style="2"/>
    <col min="6606" max="6606" width="31.85546875" style="2" customWidth="1"/>
    <col min="6607" max="6607" width="9.140625" style="2" customWidth="1"/>
    <col min="6608" max="6608" width="18.42578125" style="2" customWidth="1"/>
    <col min="6609" max="6609" width="9.42578125" style="2" customWidth="1"/>
    <col min="6610" max="6610" width="12.140625" style="2" customWidth="1"/>
    <col min="6611" max="6611" width="11.42578125" style="2" customWidth="1"/>
    <col min="6612" max="6612" width="18.42578125" style="2" customWidth="1"/>
    <col min="6613" max="6613" width="9.42578125" style="2" customWidth="1"/>
    <col min="6614" max="6614" width="12.140625" style="2" customWidth="1"/>
    <col min="6615" max="6615" width="10.42578125" style="2" customWidth="1"/>
    <col min="6616" max="6616" width="8.85546875" style="2" customWidth="1"/>
    <col min="6617" max="6617" width="23.140625" style="2" customWidth="1"/>
    <col min="6618" max="6618" width="6.42578125" style="2" customWidth="1"/>
    <col min="6619" max="6620" width="8.85546875" style="2" customWidth="1"/>
    <col min="6621" max="6622" width="11.42578125" style="2" customWidth="1"/>
    <col min="6623" max="6623" width="11" style="2" bestFit="1" customWidth="1"/>
    <col min="6624" max="6861" width="11.42578125" style="2"/>
    <col min="6862" max="6862" width="31.85546875" style="2" customWidth="1"/>
    <col min="6863" max="6863" width="9.140625" style="2" customWidth="1"/>
    <col min="6864" max="6864" width="18.42578125" style="2" customWidth="1"/>
    <col min="6865" max="6865" width="9.42578125" style="2" customWidth="1"/>
    <col min="6866" max="6866" width="12.140625" style="2" customWidth="1"/>
    <col min="6867" max="6867" width="11.42578125" style="2" customWidth="1"/>
    <col min="6868" max="6868" width="18.42578125" style="2" customWidth="1"/>
    <col min="6869" max="6869" width="9.42578125" style="2" customWidth="1"/>
    <col min="6870" max="6870" width="12.140625" style="2" customWidth="1"/>
    <col min="6871" max="6871" width="10.42578125" style="2" customWidth="1"/>
    <col min="6872" max="6872" width="8.85546875" style="2" customWidth="1"/>
    <col min="6873" max="6873" width="23.140625" style="2" customWidth="1"/>
    <col min="6874" max="6874" width="6.42578125" style="2" customWidth="1"/>
    <col min="6875" max="6876" width="8.85546875" style="2" customWidth="1"/>
    <col min="6877" max="6878" width="11.42578125" style="2" customWidth="1"/>
    <col min="6879" max="6879" width="11" style="2" bestFit="1" customWidth="1"/>
    <col min="6880" max="7117" width="11.42578125" style="2"/>
    <col min="7118" max="7118" width="31.85546875" style="2" customWidth="1"/>
    <col min="7119" max="7119" width="9.140625" style="2" customWidth="1"/>
    <col min="7120" max="7120" width="18.42578125" style="2" customWidth="1"/>
    <col min="7121" max="7121" width="9.42578125" style="2" customWidth="1"/>
    <col min="7122" max="7122" width="12.140625" style="2" customWidth="1"/>
    <col min="7123" max="7123" width="11.42578125" style="2" customWidth="1"/>
    <col min="7124" max="7124" width="18.42578125" style="2" customWidth="1"/>
    <col min="7125" max="7125" width="9.42578125" style="2" customWidth="1"/>
    <col min="7126" max="7126" width="12.140625" style="2" customWidth="1"/>
    <col min="7127" max="7127" width="10.42578125" style="2" customWidth="1"/>
    <col min="7128" max="7128" width="8.85546875" style="2" customWidth="1"/>
    <col min="7129" max="7129" width="23.140625" style="2" customWidth="1"/>
    <col min="7130" max="7130" width="6.42578125" style="2" customWidth="1"/>
    <col min="7131" max="7132" width="8.85546875" style="2" customWidth="1"/>
    <col min="7133" max="7134" width="11.42578125" style="2" customWidth="1"/>
    <col min="7135" max="7135" width="11" style="2" bestFit="1" customWidth="1"/>
    <col min="7136" max="7373" width="11.42578125" style="2"/>
    <col min="7374" max="7374" width="31.85546875" style="2" customWidth="1"/>
    <col min="7375" max="7375" width="9.140625" style="2" customWidth="1"/>
    <col min="7376" max="7376" width="18.42578125" style="2" customWidth="1"/>
    <col min="7377" max="7377" width="9.42578125" style="2" customWidth="1"/>
    <col min="7378" max="7378" width="12.140625" style="2" customWidth="1"/>
    <col min="7379" max="7379" width="11.42578125" style="2" customWidth="1"/>
    <col min="7380" max="7380" width="18.42578125" style="2" customWidth="1"/>
    <col min="7381" max="7381" width="9.42578125" style="2" customWidth="1"/>
    <col min="7382" max="7382" width="12.140625" style="2" customWidth="1"/>
    <col min="7383" max="7383" width="10.42578125" style="2" customWidth="1"/>
    <col min="7384" max="7384" width="8.85546875" style="2" customWidth="1"/>
    <col min="7385" max="7385" width="23.140625" style="2" customWidth="1"/>
    <col min="7386" max="7386" width="6.42578125" style="2" customWidth="1"/>
    <col min="7387" max="7388" width="8.85546875" style="2" customWidth="1"/>
    <col min="7389" max="7390" width="11.42578125" style="2" customWidth="1"/>
    <col min="7391" max="7391" width="11" style="2" bestFit="1" customWidth="1"/>
    <col min="7392" max="7629" width="11.42578125" style="2"/>
    <col min="7630" max="7630" width="31.85546875" style="2" customWidth="1"/>
    <col min="7631" max="7631" width="9.140625" style="2" customWidth="1"/>
    <col min="7632" max="7632" width="18.42578125" style="2" customWidth="1"/>
    <col min="7633" max="7633" width="9.42578125" style="2" customWidth="1"/>
    <col min="7634" max="7634" width="12.140625" style="2" customWidth="1"/>
    <col min="7635" max="7635" width="11.42578125" style="2" customWidth="1"/>
    <col min="7636" max="7636" width="18.42578125" style="2" customWidth="1"/>
    <col min="7637" max="7637" width="9.42578125" style="2" customWidth="1"/>
    <col min="7638" max="7638" width="12.140625" style="2" customWidth="1"/>
    <col min="7639" max="7639" width="10.42578125" style="2" customWidth="1"/>
    <col min="7640" max="7640" width="8.85546875" style="2" customWidth="1"/>
    <col min="7641" max="7641" width="23.140625" style="2" customWidth="1"/>
    <col min="7642" max="7642" width="6.42578125" style="2" customWidth="1"/>
    <col min="7643" max="7644" width="8.85546875" style="2" customWidth="1"/>
    <col min="7645" max="7646" width="11.42578125" style="2" customWidth="1"/>
    <col min="7647" max="7647" width="11" style="2" bestFit="1" customWidth="1"/>
    <col min="7648" max="7885" width="11.42578125" style="2"/>
    <col min="7886" max="7886" width="31.85546875" style="2" customWidth="1"/>
    <col min="7887" max="7887" width="9.140625" style="2" customWidth="1"/>
    <col min="7888" max="7888" width="18.42578125" style="2" customWidth="1"/>
    <col min="7889" max="7889" width="9.42578125" style="2" customWidth="1"/>
    <col min="7890" max="7890" width="12.140625" style="2" customWidth="1"/>
    <col min="7891" max="7891" width="11.42578125" style="2" customWidth="1"/>
    <col min="7892" max="7892" width="18.42578125" style="2" customWidth="1"/>
    <col min="7893" max="7893" width="9.42578125" style="2" customWidth="1"/>
    <col min="7894" max="7894" width="12.140625" style="2" customWidth="1"/>
    <col min="7895" max="7895" width="10.42578125" style="2" customWidth="1"/>
    <col min="7896" max="7896" width="8.85546875" style="2" customWidth="1"/>
    <col min="7897" max="7897" width="23.140625" style="2" customWidth="1"/>
    <col min="7898" max="7898" width="6.42578125" style="2" customWidth="1"/>
    <col min="7899" max="7900" width="8.85546875" style="2" customWidth="1"/>
    <col min="7901" max="7902" width="11.42578125" style="2" customWidth="1"/>
    <col min="7903" max="7903" width="11" style="2" bestFit="1" customWidth="1"/>
    <col min="7904" max="8141" width="11.42578125" style="2"/>
    <col min="8142" max="8142" width="31.85546875" style="2" customWidth="1"/>
    <col min="8143" max="8143" width="9.140625" style="2" customWidth="1"/>
    <col min="8144" max="8144" width="18.42578125" style="2" customWidth="1"/>
    <col min="8145" max="8145" width="9.42578125" style="2" customWidth="1"/>
    <col min="8146" max="8146" width="12.140625" style="2" customWidth="1"/>
    <col min="8147" max="8147" width="11.42578125" style="2" customWidth="1"/>
    <col min="8148" max="8148" width="18.42578125" style="2" customWidth="1"/>
    <col min="8149" max="8149" width="9.42578125" style="2" customWidth="1"/>
    <col min="8150" max="8150" width="12.140625" style="2" customWidth="1"/>
    <col min="8151" max="8151" width="10.42578125" style="2" customWidth="1"/>
    <col min="8152" max="8152" width="8.85546875" style="2" customWidth="1"/>
    <col min="8153" max="8153" width="23.140625" style="2" customWidth="1"/>
    <col min="8154" max="8154" width="6.42578125" style="2" customWidth="1"/>
    <col min="8155" max="8156" width="8.85546875" style="2" customWidth="1"/>
    <col min="8157" max="8158" width="11.42578125" style="2" customWidth="1"/>
    <col min="8159" max="8159" width="11" style="2" bestFit="1" customWidth="1"/>
    <col min="8160" max="8397" width="11.42578125" style="2"/>
    <col min="8398" max="8398" width="31.85546875" style="2" customWidth="1"/>
    <col min="8399" max="8399" width="9.140625" style="2" customWidth="1"/>
    <col min="8400" max="8400" width="18.42578125" style="2" customWidth="1"/>
    <col min="8401" max="8401" width="9.42578125" style="2" customWidth="1"/>
    <col min="8402" max="8402" width="12.140625" style="2" customWidth="1"/>
    <col min="8403" max="8403" width="11.42578125" style="2" customWidth="1"/>
    <col min="8404" max="8404" width="18.42578125" style="2" customWidth="1"/>
    <col min="8405" max="8405" width="9.42578125" style="2" customWidth="1"/>
    <col min="8406" max="8406" width="12.140625" style="2" customWidth="1"/>
    <col min="8407" max="8407" width="10.42578125" style="2" customWidth="1"/>
    <col min="8408" max="8408" width="8.85546875" style="2" customWidth="1"/>
    <col min="8409" max="8409" width="23.140625" style="2" customWidth="1"/>
    <col min="8410" max="8410" width="6.42578125" style="2" customWidth="1"/>
    <col min="8411" max="8412" width="8.85546875" style="2" customWidth="1"/>
    <col min="8413" max="8414" width="11.42578125" style="2" customWidth="1"/>
    <col min="8415" max="8415" width="11" style="2" bestFit="1" customWidth="1"/>
    <col min="8416" max="8653" width="11.42578125" style="2"/>
    <col min="8654" max="8654" width="31.85546875" style="2" customWidth="1"/>
    <col min="8655" max="8655" width="9.140625" style="2" customWidth="1"/>
    <col min="8656" max="8656" width="18.42578125" style="2" customWidth="1"/>
    <col min="8657" max="8657" width="9.42578125" style="2" customWidth="1"/>
    <col min="8658" max="8658" width="12.140625" style="2" customWidth="1"/>
    <col min="8659" max="8659" width="11.42578125" style="2" customWidth="1"/>
    <col min="8660" max="8660" width="18.42578125" style="2" customWidth="1"/>
    <col min="8661" max="8661" width="9.42578125" style="2" customWidth="1"/>
    <col min="8662" max="8662" width="12.140625" style="2" customWidth="1"/>
    <col min="8663" max="8663" width="10.42578125" style="2" customWidth="1"/>
    <col min="8664" max="8664" width="8.85546875" style="2" customWidth="1"/>
    <col min="8665" max="8665" width="23.140625" style="2" customWidth="1"/>
    <col min="8666" max="8666" width="6.42578125" style="2" customWidth="1"/>
    <col min="8667" max="8668" width="8.85546875" style="2" customWidth="1"/>
    <col min="8669" max="8670" width="11.42578125" style="2" customWidth="1"/>
    <col min="8671" max="8671" width="11" style="2" bestFit="1" customWidth="1"/>
    <col min="8672" max="8909" width="11.42578125" style="2"/>
    <col min="8910" max="8910" width="31.85546875" style="2" customWidth="1"/>
    <col min="8911" max="8911" width="9.140625" style="2" customWidth="1"/>
    <col min="8912" max="8912" width="18.42578125" style="2" customWidth="1"/>
    <col min="8913" max="8913" width="9.42578125" style="2" customWidth="1"/>
    <col min="8914" max="8914" width="12.140625" style="2" customWidth="1"/>
    <col min="8915" max="8915" width="11.42578125" style="2" customWidth="1"/>
    <col min="8916" max="8916" width="18.42578125" style="2" customWidth="1"/>
    <col min="8917" max="8917" width="9.42578125" style="2" customWidth="1"/>
    <col min="8918" max="8918" width="12.140625" style="2" customWidth="1"/>
    <col min="8919" max="8919" width="10.42578125" style="2" customWidth="1"/>
    <col min="8920" max="8920" width="8.85546875" style="2" customWidth="1"/>
    <col min="8921" max="8921" width="23.140625" style="2" customWidth="1"/>
    <col min="8922" max="8922" width="6.42578125" style="2" customWidth="1"/>
    <col min="8923" max="8924" width="8.85546875" style="2" customWidth="1"/>
    <col min="8925" max="8926" width="11.42578125" style="2" customWidth="1"/>
    <col min="8927" max="8927" width="11" style="2" bestFit="1" customWidth="1"/>
    <col min="8928" max="9165" width="11.42578125" style="2"/>
    <col min="9166" max="9166" width="31.85546875" style="2" customWidth="1"/>
    <col min="9167" max="9167" width="9.140625" style="2" customWidth="1"/>
    <col min="9168" max="9168" width="18.42578125" style="2" customWidth="1"/>
    <col min="9169" max="9169" width="9.42578125" style="2" customWidth="1"/>
    <col min="9170" max="9170" width="12.140625" style="2" customWidth="1"/>
    <col min="9171" max="9171" width="11.42578125" style="2" customWidth="1"/>
    <col min="9172" max="9172" width="18.42578125" style="2" customWidth="1"/>
    <col min="9173" max="9173" width="9.42578125" style="2" customWidth="1"/>
    <col min="9174" max="9174" width="12.140625" style="2" customWidth="1"/>
    <col min="9175" max="9175" width="10.42578125" style="2" customWidth="1"/>
    <col min="9176" max="9176" width="8.85546875" style="2" customWidth="1"/>
    <col min="9177" max="9177" width="23.140625" style="2" customWidth="1"/>
    <col min="9178" max="9178" width="6.42578125" style="2" customWidth="1"/>
    <col min="9179" max="9180" width="8.85546875" style="2" customWidth="1"/>
    <col min="9181" max="9182" width="11.42578125" style="2" customWidth="1"/>
    <col min="9183" max="9183" width="11" style="2" bestFit="1" customWidth="1"/>
    <col min="9184" max="9421" width="11.42578125" style="2"/>
    <col min="9422" max="9422" width="31.85546875" style="2" customWidth="1"/>
    <col min="9423" max="9423" width="9.140625" style="2" customWidth="1"/>
    <col min="9424" max="9424" width="18.42578125" style="2" customWidth="1"/>
    <col min="9425" max="9425" width="9.42578125" style="2" customWidth="1"/>
    <col min="9426" max="9426" width="12.140625" style="2" customWidth="1"/>
    <col min="9427" max="9427" width="11.42578125" style="2" customWidth="1"/>
    <col min="9428" max="9428" width="18.42578125" style="2" customWidth="1"/>
    <col min="9429" max="9429" width="9.42578125" style="2" customWidth="1"/>
    <col min="9430" max="9430" width="12.140625" style="2" customWidth="1"/>
    <col min="9431" max="9431" width="10.42578125" style="2" customWidth="1"/>
    <col min="9432" max="9432" width="8.85546875" style="2" customWidth="1"/>
    <col min="9433" max="9433" width="23.140625" style="2" customWidth="1"/>
    <col min="9434" max="9434" width="6.42578125" style="2" customWidth="1"/>
    <col min="9435" max="9436" width="8.85546875" style="2" customWidth="1"/>
    <col min="9437" max="9438" width="11.42578125" style="2" customWidth="1"/>
    <col min="9439" max="9439" width="11" style="2" bestFit="1" customWidth="1"/>
    <col min="9440" max="9677" width="11.42578125" style="2"/>
    <col min="9678" max="9678" width="31.85546875" style="2" customWidth="1"/>
    <col min="9679" max="9679" width="9.140625" style="2" customWidth="1"/>
    <col min="9680" max="9680" width="18.42578125" style="2" customWidth="1"/>
    <col min="9681" max="9681" width="9.42578125" style="2" customWidth="1"/>
    <col min="9682" max="9682" width="12.140625" style="2" customWidth="1"/>
    <col min="9683" max="9683" width="11.42578125" style="2" customWidth="1"/>
    <col min="9684" max="9684" width="18.42578125" style="2" customWidth="1"/>
    <col min="9685" max="9685" width="9.42578125" style="2" customWidth="1"/>
    <col min="9686" max="9686" width="12.140625" style="2" customWidth="1"/>
    <col min="9687" max="9687" width="10.42578125" style="2" customWidth="1"/>
    <col min="9688" max="9688" width="8.85546875" style="2" customWidth="1"/>
    <col min="9689" max="9689" width="23.140625" style="2" customWidth="1"/>
    <col min="9690" max="9690" width="6.42578125" style="2" customWidth="1"/>
    <col min="9691" max="9692" width="8.85546875" style="2" customWidth="1"/>
    <col min="9693" max="9694" width="11.42578125" style="2" customWidth="1"/>
    <col min="9695" max="9695" width="11" style="2" bestFit="1" customWidth="1"/>
    <col min="9696" max="9933" width="11.42578125" style="2"/>
    <col min="9934" max="9934" width="31.85546875" style="2" customWidth="1"/>
    <col min="9935" max="9935" width="9.140625" style="2" customWidth="1"/>
    <col min="9936" max="9936" width="18.42578125" style="2" customWidth="1"/>
    <col min="9937" max="9937" width="9.42578125" style="2" customWidth="1"/>
    <col min="9938" max="9938" width="12.140625" style="2" customWidth="1"/>
    <col min="9939" max="9939" width="11.42578125" style="2" customWidth="1"/>
    <col min="9940" max="9940" width="18.42578125" style="2" customWidth="1"/>
    <col min="9941" max="9941" width="9.42578125" style="2" customWidth="1"/>
    <col min="9942" max="9942" width="12.140625" style="2" customWidth="1"/>
    <col min="9943" max="9943" width="10.42578125" style="2" customWidth="1"/>
    <col min="9944" max="9944" width="8.85546875" style="2" customWidth="1"/>
    <col min="9945" max="9945" width="23.140625" style="2" customWidth="1"/>
    <col min="9946" max="9946" width="6.42578125" style="2" customWidth="1"/>
    <col min="9947" max="9948" width="8.85546875" style="2" customWidth="1"/>
    <col min="9949" max="9950" width="11.42578125" style="2" customWidth="1"/>
    <col min="9951" max="9951" width="11" style="2" bestFit="1" customWidth="1"/>
    <col min="9952" max="10189" width="11.42578125" style="2"/>
    <col min="10190" max="10190" width="31.85546875" style="2" customWidth="1"/>
    <col min="10191" max="10191" width="9.140625" style="2" customWidth="1"/>
    <col min="10192" max="10192" width="18.42578125" style="2" customWidth="1"/>
    <col min="10193" max="10193" width="9.42578125" style="2" customWidth="1"/>
    <col min="10194" max="10194" width="12.140625" style="2" customWidth="1"/>
    <col min="10195" max="10195" width="11.42578125" style="2" customWidth="1"/>
    <col min="10196" max="10196" width="18.42578125" style="2" customWidth="1"/>
    <col min="10197" max="10197" width="9.42578125" style="2" customWidth="1"/>
    <col min="10198" max="10198" width="12.140625" style="2" customWidth="1"/>
    <col min="10199" max="10199" width="10.42578125" style="2" customWidth="1"/>
    <col min="10200" max="10200" width="8.85546875" style="2" customWidth="1"/>
    <col min="10201" max="10201" width="23.140625" style="2" customWidth="1"/>
    <col min="10202" max="10202" width="6.42578125" style="2" customWidth="1"/>
    <col min="10203" max="10204" width="8.85546875" style="2" customWidth="1"/>
    <col min="10205" max="10206" width="11.42578125" style="2" customWidth="1"/>
    <col min="10207" max="10207" width="11" style="2" bestFit="1" customWidth="1"/>
    <col min="10208" max="10445" width="11.42578125" style="2"/>
    <col min="10446" max="10446" width="31.85546875" style="2" customWidth="1"/>
    <col min="10447" max="10447" width="9.140625" style="2" customWidth="1"/>
    <col min="10448" max="10448" width="18.42578125" style="2" customWidth="1"/>
    <col min="10449" max="10449" width="9.42578125" style="2" customWidth="1"/>
    <col min="10450" max="10450" width="12.140625" style="2" customWidth="1"/>
    <col min="10451" max="10451" width="11.42578125" style="2" customWidth="1"/>
    <col min="10452" max="10452" width="18.42578125" style="2" customWidth="1"/>
    <col min="10453" max="10453" width="9.42578125" style="2" customWidth="1"/>
    <col min="10454" max="10454" width="12.140625" style="2" customWidth="1"/>
    <col min="10455" max="10455" width="10.42578125" style="2" customWidth="1"/>
    <col min="10456" max="10456" width="8.85546875" style="2" customWidth="1"/>
    <col min="10457" max="10457" width="23.140625" style="2" customWidth="1"/>
    <col min="10458" max="10458" width="6.42578125" style="2" customWidth="1"/>
    <col min="10459" max="10460" width="8.85546875" style="2" customWidth="1"/>
    <col min="10461" max="10462" width="11.42578125" style="2" customWidth="1"/>
    <col min="10463" max="10463" width="11" style="2" bestFit="1" customWidth="1"/>
    <col min="10464" max="10701" width="11.42578125" style="2"/>
    <col min="10702" max="10702" width="31.85546875" style="2" customWidth="1"/>
    <col min="10703" max="10703" width="9.140625" style="2" customWidth="1"/>
    <col min="10704" max="10704" width="18.42578125" style="2" customWidth="1"/>
    <col min="10705" max="10705" width="9.42578125" style="2" customWidth="1"/>
    <col min="10706" max="10706" width="12.140625" style="2" customWidth="1"/>
    <col min="10707" max="10707" width="11.42578125" style="2" customWidth="1"/>
    <col min="10708" max="10708" width="18.42578125" style="2" customWidth="1"/>
    <col min="10709" max="10709" width="9.42578125" style="2" customWidth="1"/>
    <col min="10710" max="10710" width="12.140625" style="2" customWidth="1"/>
    <col min="10711" max="10711" width="10.42578125" style="2" customWidth="1"/>
    <col min="10712" max="10712" width="8.85546875" style="2" customWidth="1"/>
    <col min="10713" max="10713" width="23.140625" style="2" customWidth="1"/>
    <col min="10714" max="10714" width="6.42578125" style="2" customWidth="1"/>
    <col min="10715" max="10716" width="8.85546875" style="2" customWidth="1"/>
    <col min="10717" max="10718" width="11.42578125" style="2" customWidth="1"/>
    <col min="10719" max="10719" width="11" style="2" bestFit="1" customWidth="1"/>
    <col min="10720" max="10957" width="11.42578125" style="2"/>
    <col min="10958" max="10958" width="31.85546875" style="2" customWidth="1"/>
    <col min="10959" max="10959" width="9.140625" style="2" customWidth="1"/>
    <col min="10960" max="10960" width="18.42578125" style="2" customWidth="1"/>
    <col min="10961" max="10961" width="9.42578125" style="2" customWidth="1"/>
    <col min="10962" max="10962" width="12.140625" style="2" customWidth="1"/>
    <col min="10963" max="10963" width="11.42578125" style="2" customWidth="1"/>
    <col min="10964" max="10964" width="18.42578125" style="2" customWidth="1"/>
    <col min="10965" max="10965" width="9.42578125" style="2" customWidth="1"/>
    <col min="10966" max="10966" width="12.140625" style="2" customWidth="1"/>
    <col min="10967" max="10967" width="10.42578125" style="2" customWidth="1"/>
    <col min="10968" max="10968" width="8.85546875" style="2" customWidth="1"/>
    <col min="10969" max="10969" width="23.140625" style="2" customWidth="1"/>
    <col min="10970" max="10970" width="6.42578125" style="2" customWidth="1"/>
    <col min="10971" max="10972" width="8.85546875" style="2" customWidth="1"/>
    <col min="10973" max="10974" width="11.42578125" style="2" customWidth="1"/>
    <col min="10975" max="10975" width="11" style="2" bestFit="1" customWidth="1"/>
    <col min="10976" max="11213" width="11.42578125" style="2"/>
    <col min="11214" max="11214" width="31.85546875" style="2" customWidth="1"/>
    <col min="11215" max="11215" width="9.140625" style="2" customWidth="1"/>
    <col min="11216" max="11216" width="18.42578125" style="2" customWidth="1"/>
    <col min="11217" max="11217" width="9.42578125" style="2" customWidth="1"/>
    <col min="11218" max="11218" width="12.140625" style="2" customWidth="1"/>
    <col min="11219" max="11219" width="11.42578125" style="2" customWidth="1"/>
    <col min="11220" max="11220" width="18.42578125" style="2" customWidth="1"/>
    <col min="11221" max="11221" width="9.42578125" style="2" customWidth="1"/>
    <col min="11222" max="11222" width="12.140625" style="2" customWidth="1"/>
    <col min="11223" max="11223" width="10.42578125" style="2" customWidth="1"/>
    <col min="11224" max="11224" width="8.85546875" style="2" customWidth="1"/>
    <col min="11225" max="11225" width="23.140625" style="2" customWidth="1"/>
    <col min="11226" max="11226" width="6.42578125" style="2" customWidth="1"/>
    <col min="11227" max="11228" width="8.85546875" style="2" customWidth="1"/>
    <col min="11229" max="11230" width="11.42578125" style="2" customWidth="1"/>
    <col min="11231" max="11231" width="11" style="2" bestFit="1" customWidth="1"/>
    <col min="11232" max="11469" width="11.42578125" style="2"/>
    <col min="11470" max="11470" width="31.85546875" style="2" customWidth="1"/>
    <col min="11471" max="11471" width="9.140625" style="2" customWidth="1"/>
    <col min="11472" max="11472" width="18.42578125" style="2" customWidth="1"/>
    <col min="11473" max="11473" width="9.42578125" style="2" customWidth="1"/>
    <col min="11474" max="11474" width="12.140625" style="2" customWidth="1"/>
    <col min="11475" max="11475" width="11.42578125" style="2" customWidth="1"/>
    <col min="11476" max="11476" width="18.42578125" style="2" customWidth="1"/>
    <col min="11477" max="11477" width="9.42578125" style="2" customWidth="1"/>
    <col min="11478" max="11478" width="12.140625" style="2" customWidth="1"/>
    <col min="11479" max="11479" width="10.42578125" style="2" customWidth="1"/>
    <col min="11480" max="11480" width="8.85546875" style="2" customWidth="1"/>
    <col min="11481" max="11481" width="23.140625" style="2" customWidth="1"/>
    <col min="11482" max="11482" width="6.42578125" style="2" customWidth="1"/>
    <col min="11483" max="11484" width="8.85546875" style="2" customWidth="1"/>
    <col min="11485" max="11486" width="11.42578125" style="2" customWidth="1"/>
    <col min="11487" max="11487" width="11" style="2" bestFit="1" customWidth="1"/>
    <col min="11488" max="11725" width="11.42578125" style="2"/>
    <col min="11726" max="11726" width="31.85546875" style="2" customWidth="1"/>
    <col min="11727" max="11727" width="9.140625" style="2" customWidth="1"/>
    <col min="11728" max="11728" width="18.42578125" style="2" customWidth="1"/>
    <col min="11729" max="11729" width="9.42578125" style="2" customWidth="1"/>
    <col min="11730" max="11730" width="12.140625" style="2" customWidth="1"/>
    <col min="11731" max="11731" width="11.42578125" style="2" customWidth="1"/>
    <col min="11732" max="11732" width="18.42578125" style="2" customWidth="1"/>
    <col min="11733" max="11733" width="9.42578125" style="2" customWidth="1"/>
    <col min="11734" max="11734" width="12.140625" style="2" customWidth="1"/>
    <col min="11735" max="11735" width="10.42578125" style="2" customWidth="1"/>
    <col min="11736" max="11736" width="8.85546875" style="2" customWidth="1"/>
    <col min="11737" max="11737" width="23.140625" style="2" customWidth="1"/>
    <col min="11738" max="11738" width="6.42578125" style="2" customWidth="1"/>
    <col min="11739" max="11740" width="8.85546875" style="2" customWidth="1"/>
    <col min="11741" max="11742" width="11.42578125" style="2" customWidth="1"/>
    <col min="11743" max="11743" width="11" style="2" bestFit="1" customWidth="1"/>
    <col min="11744" max="11981" width="11.42578125" style="2"/>
    <col min="11982" max="11982" width="31.85546875" style="2" customWidth="1"/>
    <col min="11983" max="11983" width="9.140625" style="2" customWidth="1"/>
    <col min="11984" max="11984" width="18.42578125" style="2" customWidth="1"/>
    <col min="11985" max="11985" width="9.42578125" style="2" customWidth="1"/>
    <col min="11986" max="11986" width="12.140625" style="2" customWidth="1"/>
    <col min="11987" max="11987" width="11.42578125" style="2" customWidth="1"/>
    <col min="11988" max="11988" width="18.42578125" style="2" customWidth="1"/>
    <col min="11989" max="11989" width="9.42578125" style="2" customWidth="1"/>
    <col min="11990" max="11990" width="12.140625" style="2" customWidth="1"/>
    <col min="11991" max="11991" width="10.42578125" style="2" customWidth="1"/>
    <col min="11992" max="11992" width="8.85546875" style="2" customWidth="1"/>
    <col min="11993" max="11993" width="23.140625" style="2" customWidth="1"/>
    <col min="11994" max="11994" width="6.42578125" style="2" customWidth="1"/>
    <col min="11995" max="11996" width="8.85546875" style="2" customWidth="1"/>
    <col min="11997" max="11998" width="11.42578125" style="2" customWidth="1"/>
    <col min="11999" max="11999" width="11" style="2" bestFit="1" customWidth="1"/>
    <col min="12000" max="12237" width="11.42578125" style="2"/>
    <col min="12238" max="12238" width="31.85546875" style="2" customWidth="1"/>
    <col min="12239" max="12239" width="9.140625" style="2" customWidth="1"/>
    <col min="12240" max="12240" width="18.42578125" style="2" customWidth="1"/>
    <col min="12241" max="12241" width="9.42578125" style="2" customWidth="1"/>
    <col min="12242" max="12242" width="12.140625" style="2" customWidth="1"/>
    <col min="12243" max="12243" width="11.42578125" style="2" customWidth="1"/>
    <col min="12244" max="12244" width="18.42578125" style="2" customWidth="1"/>
    <col min="12245" max="12245" width="9.42578125" style="2" customWidth="1"/>
    <col min="12246" max="12246" width="12.140625" style="2" customWidth="1"/>
    <col min="12247" max="12247" width="10.42578125" style="2" customWidth="1"/>
    <col min="12248" max="12248" width="8.85546875" style="2" customWidth="1"/>
    <col min="12249" max="12249" width="23.140625" style="2" customWidth="1"/>
    <col min="12250" max="12250" width="6.42578125" style="2" customWidth="1"/>
    <col min="12251" max="12252" width="8.85546875" style="2" customWidth="1"/>
    <col min="12253" max="12254" width="11.42578125" style="2" customWidth="1"/>
    <col min="12255" max="12255" width="11" style="2" bestFit="1" customWidth="1"/>
    <col min="12256" max="12493" width="11.42578125" style="2"/>
    <col min="12494" max="12494" width="31.85546875" style="2" customWidth="1"/>
    <col min="12495" max="12495" width="9.140625" style="2" customWidth="1"/>
    <col min="12496" max="12496" width="18.42578125" style="2" customWidth="1"/>
    <col min="12497" max="12497" width="9.42578125" style="2" customWidth="1"/>
    <col min="12498" max="12498" width="12.140625" style="2" customWidth="1"/>
    <col min="12499" max="12499" width="11.42578125" style="2" customWidth="1"/>
    <col min="12500" max="12500" width="18.42578125" style="2" customWidth="1"/>
    <col min="12501" max="12501" width="9.42578125" style="2" customWidth="1"/>
    <col min="12502" max="12502" width="12.140625" style="2" customWidth="1"/>
    <col min="12503" max="12503" width="10.42578125" style="2" customWidth="1"/>
    <col min="12504" max="12504" width="8.85546875" style="2" customWidth="1"/>
    <col min="12505" max="12505" width="23.140625" style="2" customWidth="1"/>
    <col min="12506" max="12506" width="6.42578125" style="2" customWidth="1"/>
    <col min="12507" max="12508" width="8.85546875" style="2" customWidth="1"/>
    <col min="12509" max="12510" width="11.42578125" style="2" customWidth="1"/>
    <col min="12511" max="12511" width="11" style="2" bestFit="1" customWidth="1"/>
    <col min="12512" max="12749" width="11.42578125" style="2"/>
    <col min="12750" max="12750" width="31.85546875" style="2" customWidth="1"/>
    <col min="12751" max="12751" width="9.140625" style="2" customWidth="1"/>
    <col min="12752" max="12752" width="18.42578125" style="2" customWidth="1"/>
    <col min="12753" max="12753" width="9.42578125" style="2" customWidth="1"/>
    <col min="12754" max="12754" width="12.140625" style="2" customWidth="1"/>
    <col min="12755" max="12755" width="11.42578125" style="2" customWidth="1"/>
    <col min="12756" max="12756" width="18.42578125" style="2" customWidth="1"/>
    <col min="12757" max="12757" width="9.42578125" style="2" customWidth="1"/>
    <col min="12758" max="12758" width="12.140625" style="2" customWidth="1"/>
    <col min="12759" max="12759" width="10.42578125" style="2" customWidth="1"/>
    <col min="12760" max="12760" width="8.85546875" style="2" customWidth="1"/>
    <col min="12761" max="12761" width="23.140625" style="2" customWidth="1"/>
    <col min="12762" max="12762" width="6.42578125" style="2" customWidth="1"/>
    <col min="12763" max="12764" width="8.85546875" style="2" customWidth="1"/>
    <col min="12765" max="12766" width="11.42578125" style="2" customWidth="1"/>
    <col min="12767" max="12767" width="11" style="2" bestFit="1" customWidth="1"/>
    <col min="12768" max="13005" width="11.42578125" style="2"/>
    <col min="13006" max="13006" width="31.85546875" style="2" customWidth="1"/>
    <col min="13007" max="13007" width="9.140625" style="2" customWidth="1"/>
    <col min="13008" max="13008" width="18.42578125" style="2" customWidth="1"/>
    <col min="13009" max="13009" width="9.42578125" style="2" customWidth="1"/>
    <col min="13010" max="13010" width="12.140625" style="2" customWidth="1"/>
    <col min="13011" max="13011" width="11.42578125" style="2" customWidth="1"/>
    <col min="13012" max="13012" width="18.42578125" style="2" customWidth="1"/>
    <col min="13013" max="13013" width="9.42578125" style="2" customWidth="1"/>
    <col min="13014" max="13014" width="12.140625" style="2" customWidth="1"/>
    <col min="13015" max="13015" width="10.42578125" style="2" customWidth="1"/>
    <col min="13016" max="13016" width="8.85546875" style="2" customWidth="1"/>
    <col min="13017" max="13017" width="23.140625" style="2" customWidth="1"/>
    <col min="13018" max="13018" width="6.42578125" style="2" customWidth="1"/>
    <col min="13019" max="13020" width="8.85546875" style="2" customWidth="1"/>
    <col min="13021" max="13022" width="11.42578125" style="2" customWidth="1"/>
    <col min="13023" max="13023" width="11" style="2" bestFit="1" customWidth="1"/>
    <col min="13024" max="13261" width="11.42578125" style="2"/>
    <col min="13262" max="13262" width="31.85546875" style="2" customWidth="1"/>
    <col min="13263" max="13263" width="9.140625" style="2" customWidth="1"/>
    <col min="13264" max="13264" width="18.42578125" style="2" customWidth="1"/>
    <col min="13265" max="13265" width="9.42578125" style="2" customWidth="1"/>
    <col min="13266" max="13266" width="12.140625" style="2" customWidth="1"/>
    <col min="13267" max="13267" width="11.42578125" style="2" customWidth="1"/>
    <col min="13268" max="13268" width="18.42578125" style="2" customWidth="1"/>
    <col min="13269" max="13269" width="9.42578125" style="2" customWidth="1"/>
    <col min="13270" max="13270" width="12.140625" style="2" customWidth="1"/>
    <col min="13271" max="13271" width="10.42578125" style="2" customWidth="1"/>
    <col min="13272" max="13272" width="8.85546875" style="2" customWidth="1"/>
    <col min="13273" max="13273" width="23.140625" style="2" customWidth="1"/>
    <col min="13274" max="13274" width="6.42578125" style="2" customWidth="1"/>
    <col min="13275" max="13276" width="8.85546875" style="2" customWidth="1"/>
    <col min="13277" max="13278" width="11.42578125" style="2" customWidth="1"/>
    <col min="13279" max="13279" width="11" style="2" bestFit="1" customWidth="1"/>
    <col min="13280" max="13517" width="11.42578125" style="2"/>
    <col min="13518" max="13518" width="31.85546875" style="2" customWidth="1"/>
    <col min="13519" max="13519" width="9.140625" style="2" customWidth="1"/>
    <col min="13520" max="13520" width="18.42578125" style="2" customWidth="1"/>
    <col min="13521" max="13521" width="9.42578125" style="2" customWidth="1"/>
    <col min="13522" max="13522" width="12.140625" style="2" customWidth="1"/>
    <col min="13523" max="13523" width="11.42578125" style="2" customWidth="1"/>
    <col min="13524" max="13524" width="18.42578125" style="2" customWidth="1"/>
    <col min="13525" max="13525" width="9.42578125" style="2" customWidth="1"/>
    <col min="13526" max="13526" width="12.140625" style="2" customWidth="1"/>
    <col min="13527" max="13527" width="10.42578125" style="2" customWidth="1"/>
    <col min="13528" max="13528" width="8.85546875" style="2" customWidth="1"/>
    <col min="13529" max="13529" width="23.140625" style="2" customWidth="1"/>
    <col min="13530" max="13530" width="6.42578125" style="2" customWidth="1"/>
    <col min="13531" max="13532" width="8.85546875" style="2" customWidth="1"/>
    <col min="13533" max="13534" width="11.42578125" style="2" customWidth="1"/>
    <col min="13535" max="13535" width="11" style="2" bestFit="1" customWidth="1"/>
    <col min="13536" max="13773" width="11.42578125" style="2"/>
    <col min="13774" max="13774" width="31.85546875" style="2" customWidth="1"/>
    <col min="13775" max="13775" width="9.140625" style="2" customWidth="1"/>
    <col min="13776" max="13776" width="18.42578125" style="2" customWidth="1"/>
    <col min="13777" max="13777" width="9.42578125" style="2" customWidth="1"/>
    <col min="13778" max="13778" width="12.140625" style="2" customWidth="1"/>
    <col min="13779" max="13779" width="11.42578125" style="2" customWidth="1"/>
    <col min="13780" max="13780" width="18.42578125" style="2" customWidth="1"/>
    <col min="13781" max="13781" width="9.42578125" style="2" customWidth="1"/>
    <col min="13782" max="13782" width="12.140625" style="2" customWidth="1"/>
    <col min="13783" max="13783" width="10.42578125" style="2" customWidth="1"/>
    <col min="13784" max="13784" width="8.85546875" style="2" customWidth="1"/>
    <col min="13785" max="13785" width="23.140625" style="2" customWidth="1"/>
    <col min="13786" max="13786" width="6.42578125" style="2" customWidth="1"/>
    <col min="13787" max="13788" width="8.85546875" style="2" customWidth="1"/>
    <col min="13789" max="13790" width="11.42578125" style="2" customWidth="1"/>
    <col min="13791" max="13791" width="11" style="2" bestFit="1" customWidth="1"/>
    <col min="13792" max="14029" width="11.42578125" style="2"/>
    <col min="14030" max="14030" width="31.85546875" style="2" customWidth="1"/>
    <col min="14031" max="14031" width="9.140625" style="2" customWidth="1"/>
    <col min="14032" max="14032" width="18.42578125" style="2" customWidth="1"/>
    <col min="14033" max="14033" width="9.42578125" style="2" customWidth="1"/>
    <col min="14034" max="14034" width="12.140625" style="2" customWidth="1"/>
    <col min="14035" max="14035" width="11.42578125" style="2" customWidth="1"/>
    <col min="14036" max="14036" width="18.42578125" style="2" customWidth="1"/>
    <col min="14037" max="14037" width="9.42578125" style="2" customWidth="1"/>
    <col min="14038" max="14038" width="12.140625" style="2" customWidth="1"/>
    <col min="14039" max="14039" width="10.42578125" style="2" customWidth="1"/>
    <col min="14040" max="14040" width="8.85546875" style="2" customWidth="1"/>
    <col min="14041" max="14041" width="23.140625" style="2" customWidth="1"/>
    <col min="14042" max="14042" width="6.42578125" style="2" customWidth="1"/>
    <col min="14043" max="14044" width="8.85546875" style="2" customWidth="1"/>
    <col min="14045" max="14046" width="11.42578125" style="2" customWidth="1"/>
    <col min="14047" max="14047" width="11" style="2" bestFit="1" customWidth="1"/>
    <col min="14048" max="14285" width="11.42578125" style="2"/>
    <col min="14286" max="14286" width="31.85546875" style="2" customWidth="1"/>
    <col min="14287" max="14287" width="9.140625" style="2" customWidth="1"/>
    <col min="14288" max="14288" width="18.42578125" style="2" customWidth="1"/>
    <col min="14289" max="14289" width="9.42578125" style="2" customWidth="1"/>
    <col min="14290" max="14290" width="12.140625" style="2" customWidth="1"/>
    <col min="14291" max="14291" width="11.42578125" style="2" customWidth="1"/>
    <col min="14292" max="14292" width="18.42578125" style="2" customWidth="1"/>
    <col min="14293" max="14293" width="9.42578125" style="2" customWidth="1"/>
    <col min="14294" max="14294" width="12.140625" style="2" customWidth="1"/>
    <col min="14295" max="14295" width="10.42578125" style="2" customWidth="1"/>
    <col min="14296" max="14296" width="8.85546875" style="2" customWidth="1"/>
    <col min="14297" max="14297" width="23.140625" style="2" customWidth="1"/>
    <col min="14298" max="14298" width="6.42578125" style="2" customWidth="1"/>
    <col min="14299" max="14300" width="8.85546875" style="2" customWidth="1"/>
    <col min="14301" max="14302" width="11.42578125" style="2" customWidth="1"/>
    <col min="14303" max="14303" width="11" style="2" bestFit="1" customWidth="1"/>
    <col min="14304" max="14541" width="11.42578125" style="2"/>
    <col min="14542" max="14542" width="31.85546875" style="2" customWidth="1"/>
    <col min="14543" max="14543" width="9.140625" style="2" customWidth="1"/>
    <col min="14544" max="14544" width="18.42578125" style="2" customWidth="1"/>
    <col min="14545" max="14545" width="9.42578125" style="2" customWidth="1"/>
    <col min="14546" max="14546" width="12.140625" style="2" customWidth="1"/>
    <col min="14547" max="14547" width="11.42578125" style="2" customWidth="1"/>
    <col min="14548" max="14548" width="18.42578125" style="2" customWidth="1"/>
    <col min="14549" max="14549" width="9.42578125" style="2" customWidth="1"/>
    <col min="14550" max="14550" width="12.140625" style="2" customWidth="1"/>
    <col min="14551" max="14551" width="10.42578125" style="2" customWidth="1"/>
    <col min="14552" max="14552" width="8.85546875" style="2" customWidth="1"/>
    <col min="14553" max="14553" width="23.140625" style="2" customWidth="1"/>
    <col min="14554" max="14554" width="6.42578125" style="2" customWidth="1"/>
    <col min="14555" max="14556" width="8.85546875" style="2" customWidth="1"/>
    <col min="14557" max="14558" width="11.42578125" style="2" customWidth="1"/>
    <col min="14559" max="14559" width="11" style="2" bestFit="1" customWidth="1"/>
    <col min="14560" max="14797" width="11.42578125" style="2"/>
    <col min="14798" max="14798" width="31.85546875" style="2" customWidth="1"/>
    <col min="14799" max="14799" width="9.140625" style="2" customWidth="1"/>
    <col min="14800" max="14800" width="18.42578125" style="2" customWidth="1"/>
    <col min="14801" max="14801" width="9.42578125" style="2" customWidth="1"/>
    <col min="14802" max="14802" width="12.140625" style="2" customWidth="1"/>
    <col min="14803" max="14803" width="11.42578125" style="2" customWidth="1"/>
    <col min="14804" max="14804" width="18.42578125" style="2" customWidth="1"/>
    <col min="14805" max="14805" width="9.42578125" style="2" customWidth="1"/>
    <col min="14806" max="14806" width="12.140625" style="2" customWidth="1"/>
    <col min="14807" max="14807" width="10.42578125" style="2" customWidth="1"/>
    <col min="14808" max="14808" width="8.85546875" style="2" customWidth="1"/>
    <col min="14809" max="14809" width="23.140625" style="2" customWidth="1"/>
    <col min="14810" max="14810" width="6.42578125" style="2" customWidth="1"/>
    <col min="14811" max="14812" width="8.85546875" style="2" customWidth="1"/>
    <col min="14813" max="14814" width="11.42578125" style="2" customWidth="1"/>
    <col min="14815" max="14815" width="11" style="2" bestFit="1" customWidth="1"/>
    <col min="14816" max="15053" width="11.42578125" style="2"/>
    <col min="15054" max="15054" width="31.85546875" style="2" customWidth="1"/>
    <col min="15055" max="15055" width="9.140625" style="2" customWidth="1"/>
    <col min="15056" max="15056" width="18.42578125" style="2" customWidth="1"/>
    <col min="15057" max="15057" width="9.42578125" style="2" customWidth="1"/>
    <col min="15058" max="15058" width="12.140625" style="2" customWidth="1"/>
    <col min="15059" max="15059" width="11.42578125" style="2" customWidth="1"/>
    <col min="15060" max="15060" width="18.42578125" style="2" customWidth="1"/>
    <col min="15061" max="15061" width="9.42578125" style="2" customWidth="1"/>
    <col min="15062" max="15062" width="12.140625" style="2" customWidth="1"/>
    <col min="15063" max="15063" width="10.42578125" style="2" customWidth="1"/>
    <col min="15064" max="15064" width="8.85546875" style="2" customWidth="1"/>
    <col min="15065" max="15065" width="23.140625" style="2" customWidth="1"/>
    <col min="15066" max="15066" width="6.42578125" style="2" customWidth="1"/>
    <col min="15067" max="15068" width="8.85546875" style="2" customWidth="1"/>
    <col min="15069" max="15070" width="11.42578125" style="2" customWidth="1"/>
    <col min="15071" max="15071" width="11" style="2" bestFit="1" customWidth="1"/>
    <col min="15072" max="15309" width="11.42578125" style="2"/>
    <col min="15310" max="15310" width="31.85546875" style="2" customWidth="1"/>
    <col min="15311" max="15311" width="9.140625" style="2" customWidth="1"/>
    <col min="15312" max="15312" width="18.42578125" style="2" customWidth="1"/>
    <col min="15313" max="15313" width="9.42578125" style="2" customWidth="1"/>
    <col min="15314" max="15314" width="12.140625" style="2" customWidth="1"/>
    <col min="15315" max="15315" width="11.42578125" style="2" customWidth="1"/>
    <col min="15316" max="15316" width="18.42578125" style="2" customWidth="1"/>
    <col min="15317" max="15317" width="9.42578125" style="2" customWidth="1"/>
    <col min="15318" max="15318" width="12.140625" style="2" customWidth="1"/>
    <col min="15319" max="15319" width="10.42578125" style="2" customWidth="1"/>
    <col min="15320" max="15320" width="8.85546875" style="2" customWidth="1"/>
    <col min="15321" max="15321" width="23.140625" style="2" customWidth="1"/>
    <col min="15322" max="15322" width="6.42578125" style="2" customWidth="1"/>
    <col min="15323" max="15324" width="8.85546875" style="2" customWidth="1"/>
    <col min="15325" max="15326" width="11.42578125" style="2" customWidth="1"/>
    <col min="15327" max="15327" width="11" style="2" bestFit="1" customWidth="1"/>
    <col min="15328" max="15565" width="11.42578125" style="2"/>
    <col min="15566" max="15566" width="31.85546875" style="2" customWidth="1"/>
    <col min="15567" max="15567" width="9.140625" style="2" customWidth="1"/>
    <col min="15568" max="15568" width="18.42578125" style="2" customWidth="1"/>
    <col min="15569" max="15569" width="9.42578125" style="2" customWidth="1"/>
    <col min="15570" max="15570" width="12.140625" style="2" customWidth="1"/>
    <col min="15571" max="15571" width="11.42578125" style="2" customWidth="1"/>
    <col min="15572" max="15572" width="18.42578125" style="2" customWidth="1"/>
    <col min="15573" max="15573" width="9.42578125" style="2" customWidth="1"/>
    <col min="15574" max="15574" width="12.140625" style="2" customWidth="1"/>
    <col min="15575" max="15575" width="10.42578125" style="2" customWidth="1"/>
    <col min="15576" max="15576" width="8.85546875" style="2" customWidth="1"/>
    <col min="15577" max="15577" width="23.140625" style="2" customWidth="1"/>
    <col min="15578" max="15578" width="6.42578125" style="2" customWidth="1"/>
    <col min="15579" max="15580" width="8.85546875" style="2" customWidth="1"/>
    <col min="15581" max="15582" width="11.42578125" style="2" customWidth="1"/>
    <col min="15583" max="15583" width="11" style="2" bestFit="1" customWidth="1"/>
    <col min="15584" max="15821" width="11.42578125" style="2"/>
    <col min="15822" max="15822" width="31.85546875" style="2" customWidth="1"/>
    <col min="15823" max="15823" width="9.140625" style="2" customWidth="1"/>
    <col min="15824" max="15824" width="18.42578125" style="2" customWidth="1"/>
    <col min="15825" max="15825" width="9.42578125" style="2" customWidth="1"/>
    <col min="15826" max="15826" width="12.140625" style="2" customWidth="1"/>
    <col min="15827" max="15827" width="11.42578125" style="2" customWidth="1"/>
    <col min="15828" max="15828" width="18.42578125" style="2" customWidth="1"/>
    <col min="15829" max="15829" width="9.42578125" style="2" customWidth="1"/>
    <col min="15830" max="15830" width="12.140625" style="2" customWidth="1"/>
    <col min="15831" max="15831" width="10.42578125" style="2" customWidth="1"/>
    <col min="15832" max="15832" width="8.85546875" style="2" customWidth="1"/>
    <col min="15833" max="15833" width="23.140625" style="2" customWidth="1"/>
    <col min="15834" max="15834" width="6.42578125" style="2" customWidth="1"/>
    <col min="15835" max="15836" width="8.85546875" style="2" customWidth="1"/>
    <col min="15837" max="15838" width="11.42578125" style="2" customWidth="1"/>
    <col min="15839" max="15839" width="11" style="2" bestFit="1" customWidth="1"/>
    <col min="15840" max="16077" width="11.42578125" style="2"/>
    <col min="16078" max="16078" width="31.85546875" style="2" customWidth="1"/>
    <col min="16079" max="16079" width="9.140625" style="2" customWidth="1"/>
    <col min="16080" max="16080" width="18.42578125" style="2" customWidth="1"/>
    <col min="16081" max="16081" width="9.42578125" style="2" customWidth="1"/>
    <col min="16082" max="16082" width="12.140625" style="2" customWidth="1"/>
    <col min="16083" max="16083" width="11.42578125" style="2" customWidth="1"/>
    <col min="16084" max="16084" width="18.42578125" style="2" customWidth="1"/>
    <col min="16085" max="16085" width="9.42578125" style="2" customWidth="1"/>
    <col min="16086" max="16086" width="12.140625" style="2" customWidth="1"/>
    <col min="16087" max="16087" width="10.42578125" style="2" customWidth="1"/>
    <col min="16088" max="16088" width="8.85546875" style="2" customWidth="1"/>
    <col min="16089" max="16089" width="23.140625" style="2" customWidth="1"/>
    <col min="16090" max="16090" width="6.42578125" style="2" customWidth="1"/>
    <col min="16091" max="16092" width="8.85546875" style="2" customWidth="1"/>
    <col min="16093" max="16094" width="11.42578125" style="2" customWidth="1"/>
    <col min="16095" max="16095" width="11" style="2" bestFit="1" customWidth="1"/>
    <col min="16096" max="16384" width="11.42578125" style="2"/>
  </cols>
  <sheetData>
    <row r="1" spans="1:9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73" customFormat="1" ht="15" x14ac:dyDescent="0.25">
      <c r="A2" s="17" t="s">
        <v>1</v>
      </c>
      <c r="B2" s="71">
        <v>44377</v>
      </c>
      <c r="C2" s="72" t="s">
        <v>2</v>
      </c>
      <c r="D2" s="71" t="s">
        <v>104</v>
      </c>
      <c r="E2" s="72" t="s">
        <v>2</v>
      </c>
      <c r="F2" s="71" t="s">
        <v>103</v>
      </c>
      <c r="G2" s="72" t="s">
        <v>2</v>
      </c>
      <c r="H2" s="69">
        <v>45473</v>
      </c>
      <c r="I2" s="70" t="s">
        <v>2</v>
      </c>
    </row>
    <row r="3" spans="1:9" ht="12.75" customHeight="1" x14ac:dyDescent="0.25">
      <c r="A3" s="4" t="s">
        <v>3</v>
      </c>
      <c r="B3" s="6"/>
      <c r="C3" s="6"/>
      <c r="D3" s="6"/>
      <c r="E3" s="6"/>
      <c r="F3" s="6"/>
      <c r="G3" s="6"/>
      <c r="H3" s="5"/>
      <c r="I3" s="5"/>
    </row>
    <row r="4" spans="1:9" ht="12.75" customHeight="1" x14ac:dyDescent="0.25">
      <c r="A4" s="7" t="s">
        <v>4</v>
      </c>
      <c r="B4" s="48">
        <v>47834</v>
      </c>
      <c r="C4" s="9">
        <f>100/$B$16*B4</f>
        <v>25.147333280761245</v>
      </c>
      <c r="D4" s="48">
        <v>52408</v>
      </c>
      <c r="E4" s="9">
        <f t="shared" ref="E4:E16" si="0">100/$D$16*D4</f>
        <v>17.195748967264162</v>
      </c>
      <c r="F4" s="48">
        <v>58419</v>
      </c>
      <c r="G4" s="9">
        <f t="shared" ref="G4:G16" si="1">100/$F$16*F4</f>
        <v>15.192589259940236</v>
      </c>
      <c r="H4" s="43">
        <v>62514</v>
      </c>
      <c r="I4" s="8">
        <v>14.955752847535726</v>
      </c>
    </row>
    <row r="5" spans="1:9" ht="12.75" customHeight="1" x14ac:dyDescent="0.25">
      <c r="A5" s="7" t="s">
        <v>5</v>
      </c>
      <c r="B5" s="48">
        <v>1065</v>
      </c>
      <c r="C5" s="9">
        <f t="shared" ref="C5:C16" si="2">100/$B$16*B5</f>
        <v>0.55989275293746554</v>
      </c>
      <c r="D5" s="48">
        <v>40138</v>
      </c>
      <c r="E5" s="9">
        <f t="shared" si="0"/>
        <v>13.169801786903696</v>
      </c>
      <c r="F5" s="48">
        <f>35746</f>
        <v>35746</v>
      </c>
      <c r="G5" s="9">
        <f t="shared" si="1"/>
        <v>9.2961929455455188</v>
      </c>
      <c r="H5" s="43">
        <v>46652</v>
      </c>
      <c r="I5" s="8">
        <v>11.16095245614161</v>
      </c>
    </row>
    <row r="6" spans="1:9" ht="12.75" customHeight="1" x14ac:dyDescent="0.25">
      <c r="A6" s="7" t="s">
        <v>6</v>
      </c>
      <c r="B6" s="48">
        <v>0</v>
      </c>
      <c r="C6" s="9">
        <f t="shared" si="2"/>
        <v>0</v>
      </c>
      <c r="D6" s="48">
        <v>0</v>
      </c>
      <c r="E6" s="9">
        <f t="shared" si="0"/>
        <v>0</v>
      </c>
      <c r="F6" s="48">
        <v>543</v>
      </c>
      <c r="G6" s="9">
        <f t="shared" si="1"/>
        <v>0.14121391958348395</v>
      </c>
      <c r="H6" s="43">
        <v>518</v>
      </c>
      <c r="I6" s="8">
        <v>0.1239255202838325</v>
      </c>
    </row>
    <row r="7" spans="1:9" ht="12.75" customHeight="1" x14ac:dyDescent="0.25">
      <c r="A7" s="7" t="s">
        <v>7</v>
      </c>
      <c r="B7" s="48">
        <v>3258</v>
      </c>
      <c r="C7" s="9">
        <f t="shared" si="2"/>
        <v>1.7127986751833453</v>
      </c>
      <c r="D7" s="48">
        <v>3276</v>
      </c>
      <c r="E7" s="9">
        <f t="shared" si="0"/>
        <v>1.0748983669813272</v>
      </c>
      <c r="F7" s="48">
        <v>3408</v>
      </c>
      <c r="G7" s="9">
        <f t="shared" si="1"/>
        <v>0.88629288755158986</v>
      </c>
      <c r="H7" s="43">
        <v>5604</v>
      </c>
      <c r="I7" s="8">
        <v>1.3406923082443964</v>
      </c>
    </row>
    <row r="8" spans="1:9" ht="12.75" customHeight="1" x14ac:dyDescent="0.25">
      <c r="A8" s="4" t="s">
        <v>8</v>
      </c>
      <c r="B8" s="37">
        <f>SUM(B4:B7)</f>
        <v>52157</v>
      </c>
      <c r="C8" s="11">
        <f t="shared" si="2"/>
        <v>27.420024708882057</v>
      </c>
      <c r="D8" s="37">
        <f>SUM(D4:D7)</f>
        <v>95822</v>
      </c>
      <c r="E8" s="11">
        <f t="shared" si="0"/>
        <v>31.440449121149186</v>
      </c>
      <c r="F8" s="37">
        <f>SUM(F4:F7)</f>
        <v>98116</v>
      </c>
      <c r="G8" s="11">
        <f t="shared" si="1"/>
        <v>25.516289012620827</v>
      </c>
      <c r="H8" s="49">
        <v>115288</v>
      </c>
      <c r="I8" s="10">
        <v>27.581323132205565</v>
      </c>
    </row>
    <row r="9" spans="1:9" ht="12.75" customHeight="1" x14ac:dyDescent="0.25">
      <c r="A9" s="7" t="s">
        <v>9</v>
      </c>
      <c r="B9" s="48">
        <v>58560</v>
      </c>
      <c r="C9" s="9">
        <f t="shared" si="2"/>
        <v>30.786215598138948</v>
      </c>
      <c r="D9" s="48">
        <v>104088</v>
      </c>
      <c r="E9" s="9">
        <f t="shared" si="0"/>
        <v>34.152631630754698</v>
      </c>
      <c r="F9" s="48">
        <v>147929</v>
      </c>
      <c r="G9" s="9">
        <f t="shared" si="1"/>
        <v>38.470780681519699</v>
      </c>
      <c r="H9" s="43">
        <v>157213</v>
      </c>
      <c r="I9" s="8">
        <v>37.611395406143167</v>
      </c>
    </row>
    <row r="10" spans="1:9" ht="12.75" customHeight="1" x14ac:dyDescent="0.25">
      <c r="A10" s="7" t="s">
        <v>10</v>
      </c>
      <c r="B10" s="48">
        <v>36405</v>
      </c>
      <c r="C10" s="9">
        <f t="shared" si="2"/>
        <v>19.138869174355335</v>
      </c>
      <c r="D10" s="48">
        <v>56911</v>
      </c>
      <c r="E10" s="9">
        <f t="shared" si="0"/>
        <v>18.673242052281534</v>
      </c>
      <c r="F10" s="48">
        <v>65932</v>
      </c>
      <c r="G10" s="9">
        <f t="shared" si="1"/>
        <v>17.146438574545606</v>
      </c>
      <c r="H10" s="43">
        <v>78506</v>
      </c>
      <c r="I10" s="8">
        <v>18.781654238228871</v>
      </c>
    </row>
    <row r="11" spans="1:9" s="12" customFormat="1" ht="12.75" customHeight="1" x14ac:dyDescent="0.25">
      <c r="A11" s="7" t="s">
        <v>11</v>
      </c>
      <c r="B11" s="48">
        <f>5325+25</f>
        <v>5350</v>
      </c>
      <c r="C11" s="9">
        <f t="shared" si="2"/>
        <v>2.8126067870567519</v>
      </c>
      <c r="D11" s="48">
        <v>6920</v>
      </c>
      <c r="E11" s="9">
        <f t="shared" si="0"/>
        <v>2.270542338068005</v>
      </c>
      <c r="F11" s="48">
        <v>5767</v>
      </c>
      <c r="G11" s="9">
        <f t="shared" si="1"/>
        <v>1.4997802472153809</v>
      </c>
      <c r="H11" s="43">
        <v>11556</v>
      </c>
      <c r="I11" s="8">
        <v>2.7646395992277384</v>
      </c>
    </row>
    <row r="12" spans="1:9" s="12" customFormat="1" ht="12.75" customHeight="1" x14ac:dyDescent="0.25">
      <c r="A12" s="7" t="s">
        <v>12</v>
      </c>
      <c r="B12" s="48">
        <v>1453</v>
      </c>
      <c r="C12" s="9">
        <f t="shared" si="2"/>
        <v>0.76387246011092713</v>
      </c>
      <c r="D12" s="48">
        <v>2574</v>
      </c>
      <c r="E12" s="9">
        <f t="shared" si="0"/>
        <v>0.84456300262818562</v>
      </c>
      <c r="F12" s="48">
        <v>2610</v>
      </c>
      <c r="G12" s="9">
        <f t="shared" si="1"/>
        <v>0.67876303888193934</v>
      </c>
      <c r="H12" s="43">
        <v>4912</v>
      </c>
      <c r="I12" s="8">
        <v>1.1751392965910914</v>
      </c>
    </row>
    <row r="13" spans="1:9" s="12" customFormat="1" ht="12.75" customHeight="1" x14ac:dyDescent="0.25">
      <c r="A13" s="7" t="s">
        <v>96</v>
      </c>
      <c r="B13" s="48">
        <v>0</v>
      </c>
      <c r="C13" s="9">
        <f t="shared" si="2"/>
        <v>0</v>
      </c>
      <c r="D13" s="48">
        <v>295</v>
      </c>
      <c r="E13" s="9">
        <f t="shared" si="0"/>
        <v>9.6793351117060902E-2</v>
      </c>
      <c r="F13" s="48">
        <v>0</v>
      </c>
      <c r="G13" s="9">
        <f t="shared" si="1"/>
        <v>0</v>
      </c>
      <c r="H13" s="43">
        <v>0</v>
      </c>
      <c r="I13" s="8">
        <v>0</v>
      </c>
    </row>
    <row r="14" spans="1:9" s="12" customFormat="1" ht="12.75" customHeight="1" x14ac:dyDescent="0.25">
      <c r="A14" s="7" t="s">
        <v>13</v>
      </c>
      <c r="B14" s="48">
        <v>36290</v>
      </c>
      <c r="C14" s="9">
        <f t="shared" si="2"/>
        <v>19.078411271455984</v>
      </c>
      <c r="D14" s="48">
        <v>38163</v>
      </c>
      <c r="E14" s="9">
        <f t="shared" si="0"/>
        <v>12.52177850400134</v>
      </c>
      <c r="F14" s="48">
        <v>64169</v>
      </c>
      <c r="G14" s="9">
        <f t="shared" si="1"/>
        <v>16.687948445216538</v>
      </c>
      <c r="H14" s="43">
        <v>50518</v>
      </c>
      <c r="I14" s="8">
        <v>12.085848327603573</v>
      </c>
    </row>
    <row r="15" spans="1:9" ht="12.75" customHeight="1" x14ac:dyDescent="0.25">
      <c r="A15" s="4" t="s">
        <v>14</v>
      </c>
      <c r="B15" s="37">
        <f>SUM(B9:B14)</f>
        <v>138058</v>
      </c>
      <c r="C15" s="11">
        <f t="shared" si="2"/>
        <v>72.579975291117947</v>
      </c>
      <c r="D15" s="37">
        <f>SUM(D9:D14)</f>
        <v>208951</v>
      </c>
      <c r="E15" s="11">
        <f t="shared" si="0"/>
        <v>68.559550878850814</v>
      </c>
      <c r="F15" s="37">
        <f>SUM(F9:F14)</f>
        <v>286407</v>
      </c>
      <c r="G15" s="11">
        <f t="shared" si="1"/>
        <v>74.483710987379155</v>
      </c>
      <c r="H15" s="49">
        <v>302705</v>
      </c>
      <c r="I15" s="10">
        <v>72.418676867794446</v>
      </c>
    </row>
    <row r="16" spans="1:9" ht="12.75" customHeight="1" x14ac:dyDescent="0.25">
      <c r="A16" s="4" t="s">
        <v>15</v>
      </c>
      <c r="B16" s="37">
        <f>B8+B15</f>
        <v>190215</v>
      </c>
      <c r="C16" s="11">
        <f t="shared" si="2"/>
        <v>100</v>
      </c>
      <c r="D16" s="37">
        <f>D8+D15</f>
        <v>304773</v>
      </c>
      <c r="E16" s="11">
        <f t="shared" si="0"/>
        <v>100</v>
      </c>
      <c r="F16" s="37">
        <f>F8+F15</f>
        <v>384523</v>
      </c>
      <c r="G16" s="11">
        <f t="shared" si="1"/>
        <v>99.999999999999986</v>
      </c>
      <c r="H16" s="49">
        <v>417993</v>
      </c>
      <c r="I16" s="10">
        <v>100</v>
      </c>
    </row>
    <row r="17" spans="1:9" ht="12.75" customHeight="1" x14ac:dyDescent="0.25">
      <c r="A17" s="4"/>
      <c r="B17" s="48"/>
      <c r="C17" s="11"/>
      <c r="D17" s="48"/>
      <c r="E17" s="11"/>
      <c r="F17" s="48"/>
      <c r="G17" s="11"/>
      <c r="H17" s="43"/>
      <c r="I17" s="10"/>
    </row>
    <row r="18" spans="1:9" ht="12.75" customHeight="1" x14ac:dyDescent="0.25">
      <c r="A18" s="4" t="s">
        <v>16</v>
      </c>
      <c r="B18" s="48"/>
      <c r="C18" s="9"/>
      <c r="D18" s="48"/>
      <c r="E18" s="9"/>
      <c r="F18" s="48"/>
      <c r="G18" s="9"/>
      <c r="H18" s="43"/>
      <c r="I18" s="8"/>
    </row>
    <row r="19" spans="1:9" ht="12.75" customHeight="1" x14ac:dyDescent="0.25">
      <c r="A19" s="7" t="s">
        <v>17</v>
      </c>
      <c r="B19" s="48">
        <v>29022</v>
      </c>
      <c r="C19" s="9">
        <f>100/$B$39*B19</f>
        <v>15.257471808217019</v>
      </c>
      <c r="D19" s="48">
        <v>34095</v>
      </c>
      <c r="E19" s="9">
        <f t="shared" ref="E19:E39" si="3">100/$D$39*D19</f>
        <v>11.187014597749801</v>
      </c>
      <c r="F19" s="48">
        <v>34112</v>
      </c>
      <c r="G19" s="9">
        <f t="shared" ref="G19:G39" si="4">100/$F$39*F19</f>
        <v>8.8712508744600438</v>
      </c>
      <c r="H19" s="43">
        <v>34786</v>
      </c>
      <c r="I19" s="8">
        <v>8.3221489355084888</v>
      </c>
    </row>
    <row r="20" spans="1:9" ht="12.75" customHeight="1" x14ac:dyDescent="0.25">
      <c r="A20" s="7" t="s">
        <v>18</v>
      </c>
      <c r="B20" s="48">
        <v>0</v>
      </c>
      <c r="C20" s="9">
        <f t="shared" ref="C20:C39" si="5">100/$B$39*B20</f>
        <v>0</v>
      </c>
      <c r="D20" s="48">
        <v>18963</v>
      </c>
      <c r="E20" s="9">
        <f t="shared" si="3"/>
        <v>6.2220078550265283</v>
      </c>
      <c r="F20" s="48">
        <v>59069</v>
      </c>
      <c r="G20" s="9">
        <f t="shared" si="4"/>
        <v>15.36162986349321</v>
      </c>
      <c r="H20" s="43">
        <v>55925</v>
      </c>
      <c r="I20" s="8">
        <v>13.379410659987128</v>
      </c>
    </row>
    <row r="21" spans="1:9" ht="12.75" customHeight="1" x14ac:dyDescent="0.25">
      <c r="A21" s="7" t="s">
        <v>19</v>
      </c>
      <c r="B21" s="48">
        <v>100992</v>
      </c>
      <c r="C21" s="9">
        <f t="shared" si="5"/>
        <v>53.093604605315043</v>
      </c>
      <c r="D21" s="48">
        <v>109024</v>
      </c>
      <c r="E21" s="9">
        <f t="shared" si="3"/>
        <v>35.772197668428639</v>
      </c>
      <c r="F21" s="48">
        <v>113208</v>
      </c>
      <c r="G21" s="9">
        <f t="shared" si="4"/>
        <v>29.441151764653867</v>
      </c>
      <c r="H21" s="43">
        <v>115635</v>
      </c>
      <c r="I21" s="8">
        <v>27.664338876488365</v>
      </c>
    </row>
    <row r="22" spans="1:9" ht="12.75" customHeight="1" x14ac:dyDescent="0.25">
      <c r="A22" s="7" t="s">
        <v>97</v>
      </c>
      <c r="B22" s="48">
        <v>-6</v>
      </c>
      <c r="C22" s="9">
        <f t="shared" si="5"/>
        <v>-3.1543253686617777E-3</v>
      </c>
      <c r="D22" s="48">
        <v>-3404</v>
      </c>
      <c r="E22" s="9">
        <f t="shared" si="3"/>
        <v>-1.1168968379744926</v>
      </c>
      <c r="F22" s="48">
        <v>-2837</v>
      </c>
      <c r="G22" s="9">
        <f t="shared" si="4"/>
        <v>-0.7377972188919778</v>
      </c>
      <c r="H22" s="43">
        <v>-5736</v>
      </c>
      <c r="I22" s="8">
        <v>-1.3722717844557206</v>
      </c>
    </row>
    <row r="23" spans="1:9" ht="12.75" customHeight="1" x14ac:dyDescent="0.25">
      <c r="A23" s="7" t="s">
        <v>101</v>
      </c>
      <c r="B23" s="48">
        <v>0</v>
      </c>
      <c r="C23" s="9">
        <f t="shared" si="5"/>
        <v>0</v>
      </c>
      <c r="D23" s="48">
        <v>0</v>
      </c>
      <c r="E23" s="9">
        <f t="shared" si="3"/>
        <v>0</v>
      </c>
      <c r="F23" s="48">
        <v>-85</v>
      </c>
      <c r="G23" s="9">
        <f t="shared" si="4"/>
        <v>-2.210530969538883E-2</v>
      </c>
      <c r="H23" s="43">
        <v>0</v>
      </c>
      <c r="I23" s="8">
        <v>0</v>
      </c>
    </row>
    <row r="24" spans="1:9" ht="12.75" customHeight="1" x14ac:dyDescent="0.25">
      <c r="A24" s="7" t="s">
        <v>20</v>
      </c>
      <c r="B24" s="48">
        <f>-45547-4803</f>
        <v>-50350</v>
      </c>
      <c r="C24" s="9">
        <f t="shared" si="5"/>
        <v>-26.470047052020085</v>
      </c>
      <c r="D24" s="48">
        <f>-59871-20000</f>
        <v>-79871</v>
      </c>
      <c r="E24" s="9">
        <f t="shared" si="3"/>
        <v>-26.206717786680581</v>
      </c>
      <c r="F24" s="48">
        <f>-124417-16821+71395+85-83</f>
        <v>-69841</v>
      </c>
      <c r="G24" s="9">
        <f t="shared" si="4"/>
        <v>-18.163022758066486</v>
      </c>
      <c r="H24" s="43">
        <v>-69554</v>
      </c>
      <c r="I24" s="8">
        <v>-16.639991578806342</v>
      </c>
    </row>
    <row r="25" spans="1:9" ht="12.75" customHeight="1" x14ac:dyDescent="0.25">
      <c r="A25" s="13" t="s">
        <v>21</v>
      </c>
      <c r="B25" s="37">
        <f>SUM(B19:B24)</f>
        <v>79658</v>
      </c>
      <c r="C25" s="11">
        <f t="shared" si="5"/>
        <v>41.877875036143315</v>
      </c>
      <c r="D25" s="37">
        <f>SUM(D19:D24)</f>
        <v>78807</v>
      </c>
      <c r="E25" s="11">
        <f t="shared" si="3"/>
        <v>25.857605496549894</v>
      </c>
      <c r="F25" s="37">
        <f>SUM(F19:F24)</f>
        <v>133626</v>
      </c>
      <c r="G25" s="11">
        <f t="shared" si="4"/>
        <v>34.751107215953269</v>
      </c>
      <c r="H25" s="49">
        <v>131056</v>
      </c>
      <c r="I25" s="10">
        <v>31.353635108721917</v>
      </c>
    </row>
    <row r="26" spans="1:9" ht="12.75" customHeight="1" x14ac:dyDescent="0.25">
      <c r="A26" s="7" t="s">
        <v>22</v>
      </c>
      <c r="B26" s="48">
        <v>3665</v>
      </c>
      <c r="C26" s="9">
        <f t="shared" si="5"/>
        <v>1.9267670793575693</v>
      </c>
      <c r="D26" s="48">
        <v>3538</v>
      </c>
      <c r="E26" s="9">
        <f t="shared" si="3"/>
        <v>1.1608639872954625</v>
      </c>
      <c r="F26" s="48">
        <v>4186</v>
      </c>
      <c r="G26" s="9">
        <f t="shared" si="4"/>
        <v>1.0886214868811488</v>
      </c>
      <c r="H26" s="43">
        <v>6706</v>
      </c>
      <c r="I26" s="8">
        <v>1.6043330869177235</v>
      </c>
    </row>
    <row r="27" spans="1:9" ht="12.75" customHeight="1" x14ac:dyDescent="0.25">
      <c r="A27" s="7" t="s">
        <v>23</v>
      </c>
      <c r="B27" s="48">
        <v>334</v>
      </c>
      <c r="C27" s="9">
        <f t="shared" si="5"/>
        <v>0.17559077885550561</v>
      </c>
      <c r="D27" s="48">
        <v>8035</v>
      </c>
      <c r="E27" s="9">
        <f t="shared" si="3"/>
        <v>2.6363883939850314</v>
      </c>
      <c r="F27" s="48">
        <v>7208</v>
      </c>
      <c r="G27" s="9">
        <f t="shared" si="4"/>
        <v>1.8745302621689728</v>
      </c>
      <c r="H27" s="43">
        <v>11679</v>
      </c>
      <c r="I27" s="8">
        <v>2.7940659293337449</v>
      </c>
    </row>
    <row r="28" spans="1:9" ht="12.75" customHeight="1" x14ac:dyDescent="0.25">
      <c r="A28" s="7" t="s">
        <v>24</v>
      </c>
      <c r="B28" s="48">
        <v>54065</v>
      </c>
      <c r="C28" s="9">
        <f t="shared" si="5"/>
        <v>28.423100176116503</v>
      </c>
      <c r="D28" s="48">
        <v>101270</v>
      </c>
      <c r="E28" s="9">
        <f t="shared" si="3"/>
        <v>33.22800904279579</v>
      </c>
      <c r="F28" s="48">
        <v>111509</v>
      </c>
      <c r="G28" s="9">
        <f t="shared" si="4"/>
        <v>28.999305633213094</v>
      </c>
      <c r="H28" s="43">
        <v>104281</v>
      </c>
      <c r="I28" s="8">
        <v>24.948025445402195</v>
      </c>
    </row>
    <row r="29" spans="1:9" ht="12.75" customHeight="1" x14ac:dyDescent="0.25">
      <c r="A29" s="7" t="s">
        <v>25</v>
      </c>
      <c r="B29" s="48">
        <v>1962</v>
      </c>
      <c r="C29" s="9">
        <f t="shared" si="5"/>
        <v>1.0314643955524012</v>
      </c>
      <c r="D29" s="48">
        <v>1848</v>
      </c>
      <c r="E29" s="9">
        <f t="shared" si="3"/>
        <v>0.60635292496382553</v>
      </c>
      <c r="F29" s="48">
        <v>1727</v>
      </c>
      <c r="G29" s="9">
        <f t="shared" si="4"/>
        <v>0.44912788051690011</v>
      </c>
      <c r="H29" s="43">
        <v>1719</v>
      </c>
      <c r="I29" s="8">
        <v>0.41125090611565263</v>
      </c>
    </row>
    <row r="30" spans="1:9" ht="12.75" customHeight="1" x14ac:dyDescent="0.25">
      <c r="A30" s="4" t="s">
        <v>26</v>
      </c>
      <c r="B30" s="37">
        <f>SUM(B26:B29)</f>
        <v>60026</v>
      </c>
      <c r="C30" s="11">
        <f t="shared" si="5"/>
        <v>31.556922429881979</v>
      </c>
      <c r="D30" s="37">
        <f>SUM(D26:D29)</f>
        <v>114691</v>
      </c>
      <c r="E30" s="11">
        <f t="shared" si="3"/>
        <v>37.631614349040106</v>
      </c>
      <c r="F30" s="37">
        <f>SUM(F26:F29)</f>
        <v>124630</v>
      </c>
      <c r="G30" s="11">
        <f t="shared" si="4"/>
        <v>32.411585262780115</v>
      </c>
      <c r="H30" s="49">
        <v>124385</v>
      </c>
      <c r="I30" s="10">
        <v>29.757675367769316</v>
      </c>
    </row>
    <row r="31" spans="1:9" ht="12.75" customHeight="1" x14ac:dyDescent="0.25">
      <c r="A31" s="7" t="s">
        <v>27</v>
      </c>
      <c r="B31" s="48">
        <v>9</v>
      </c>
      <c r="C31" s="9">
        <f t="shared" si="5"/>
        <v>4.7314880529926665E-3</v>
      </c>
      <c r="D31" s="48">
        <v>16923</v>
      </c>
      <c r="E31" s="9">
        <f t="shared" si="3"/>
        <v>5.5526572235729548</v>
      </c>
      <c r="F31" s="48">
        <v>15618</v>
      </c>
      <c r="G31" s="9">
        <f t="shared" si="4"/>
        <v>4.0616556096774445</v>
      </c>
      <c r="H31" s="43">
        <v>25880</v>
      </c>
      <c r="I31" s="8">
        <v>6.1914912450686979</v>
      </c>
    </row>
    <row r="32" spans="1:9" ht="12.75" customHeight="1" x14ac:dyDescent="0.25">
      <c r="A32" s="7" t="s">
        <v>28</v>
      </c>
      <c r="B32" s="48">
        <v>30514</v>
      </c>
      <c r="C32" s="9">
        <f t="shared" si="5"/>
        <v>16.041847383224248</v>
      </c>
      <c r="D32" s="48">
        <v>44685</v>
      </c>
      <c r="E32" s="9">
        <f t="shared" si="3"/>
        <v>14.661731846324971</v>
      </c>
      <c r="F32" s="48">
        <v>55308</v>
      </c>
      <c r="G32" s="9">
        <f t="shared" si="4"/>
        <v>14.383534925089005</v>
      </c>
      <c r="H32" s="43">
        <v>52040</v>
      </c>
      <c r="I32" s="8">
        <v>12.449969257858386</v>
      </c>
    </row>
    <row r="33" spans="1:9" ht="12.75" customHeight="1" x14ac:dyDescent="0.25">
      <c r="A33" s="14" t="s">
        <v>29</v>
      </c>
      <c r="B33" s="48">
        <v>5810</v>
      </c>
      <c r="C33" s="9">
        <f t="shared" si="5"/>
        <v>3.0544383986541548</v>
      </c>
      <c r="D33" s="48">
        <v>16711</v>
      </c>
      <c r="E33" s="9">
        <f t="shared" si="3"/>
        <v>5.4830972559905247</v>
      </c>
      <c r="F33" s="48">
        <v>34487</v>
      </c>
      <c r="G33" s="9">
        <f t="shared" si="4"/>
        <v>8.9687742995867605</v>
      </c>
      <c r="H33" s="43">
        <v>53392</v>
      </c>
      <c r="I33" s="8">
        <v>12.773419650568311</v>
      </c>
    </row>
    <row r="34" spans="1:9" ht="12.75" customHeight="1" x14ac:dyDescent="0.25">
      <c r="A34" s="7" t="s">
        <v>30</v>
      </c>
      <c r="B34" s="48">
        <v>10309</v>
      </c>
      <c r="C34" s="9">
        <f t="shared" si="5"/>
        <v>5.4196567042557113</v>
      </c>
      <c r="D34" s="48">
        <v>18319</v>
      </c>
      <c r="E34" s="9">
        <f t="shared" si="3"/>
        <v>6.0107030478421644</v>
      </c>
      <c r="F34" s="48">
        <v>16055</v>
      </c>
      <c r="G34" s="9">
        <f t="shared" si="4"/>
        <v>4.1753029077584429</v>
      </c>
      <c r="H34" s="43">
        <v>23961</v>
      </c>
      <c r="I34" s="8">
        <v>5.7323926477237652</v>
      </c>
    </row>
    <row r="35" spans="1:9" ht="12.75" customHeight="1" x14ac:dyDescent="0.25">
      <c r="A35" s="7" t="s">
        <v>31</v>
      </c>
      <c r="B35" s="48">
        <v>3385</v>
      </c>
      <c r="C35" s="9">
        <f t="shared" si="5"/>
        <v>1.7795652288200197</v>
      </c>
      <c r="D35" s="48">
        <v>14181</v>
      </c>
      <c r="E35" s="9">
        <f t="shared" si="3"/>
        <v>4.6529712277662396</v>
      </c>
      <c r="F35" s="48">
        <v>2298</v>
      </c>
      <c r="G35" s="9">
        <f t="shared" si="4"/>
        <v>0.59762354917651217</v>
      </c>
      <c r="H35" s="43">
        <v>3296</v>
      </c>
      <c r="I35" s="8">
        <v>0.78852995145851734</v>
      </c>
    </row>
    <row r="36" spans="1:9" ht="12.75" customHeight="1" x14ac:dyDescent="0.25">
      <c r="A36" s="7" t="s">
        <v>32</v>
      </c>
      <c r="B36" s="48">
        <v>504</v>
      </c>
      <c r="C36" s="9">
        <f t="shared" si="5"/>
        <v>0.26496333096758934</v>
      </c>
      <c r="D36" s="48">
        <v>456</v>
      </c>
      <c r="E36" s="9">
        <f t="shared" si="3"/>
        <v>0.14961955291315177</v>
      </c>
      <c r="F36" s="48">
        <v>2501</v>
      </c>
      <c r="G36" s="9">
        <f t="shared" si="4"/>
        <v>0.65041622997844073</v>
      </c>
      <c r="H36" s="43">
        <v>3983</v>
      </c>
      <c r="I36" s="8">
        <v>0.95288677083109041</v>
      </c>
    </row>
    <row r="37" spans="1:9" ht="12.75" customHeight="1" x14ac:dyDescent="0.25">
      <c r="A37" s="4" t="s">
        <v>33</v>
      </c>
      <c r="B37" s="37">
        <f>SUM(B31:B36)</f>
        <v>50531</v>
      </c>
      <c r="C37" s="11">
        <f t="shared" si="5"/>
        <v>26.565202533974716</v>
      </c>
      <c r="D37" s="37">
        <f>SUM(D31:D36)</f>
        <v>111275</v>
      </c>
      <c r="E37" s="11">
        <f t="shared" si="3"/>
        <v>36.510780154410007</v>
      </c>
      <c r="F37" s="37">
        <f>SUM(F31:F36)</f>
        <v>126267</v>
      </c>
      <c r="G37" s="11">
        <f t="shared" si="4"/>
        <v>32.837307521266602</v>
      </c>
      <c r="H37" s="49">
        <v>162552</v>
      </c>
      <c r="I37" s="10">
        <v>38.888689523508766</v>
      </c>
    </row>
    <row r="38" spans="1:9" ht="12.75" customHeight="1" x14ac:dyDescent="0.25">
      <c r="A38" s="4" t="s">
        <v>34</v>
      </c>
      <c r="B38" s="37">
        <f>B30+B37</f>
        <v>110557</v>
      </c>
      <c r="C38" s="11">
        <f t="shared" si="5"/>
        <v>58.122124963856692</v>
      </c>
      <c r="D38" s="37">
        <f>D30+D37</f>
        <v>225966</v>
      </c>
      <c r="E38" s="11">
        <f t="shared" si="3"/>
        <v>74.142394503450106</v>
      </c>
      <c r="F38" s="37">
        <f>F30+F37</f>
        <v>250897</v>
      </c>
      <c r="G38" s="11">
        <f t="shared" si="4"/>
        <v>65.248892784046717</v>
      </c>
      <c r="H38" s="49">
        <v>286937</v>
      </c>
      <c r="I38" s="10">
        <v>68.646364891278083</v>
      </c>
    </row>
    <row r="39" spans="1:9" ht="12.75" customHeight="1" x14ac:dyDescent="0.25">
      <c r="A39" s="4" t="s">
        <v>35</v>
      </c>
      <c r="B39" s="37">
        <f>B25+B30+B37</f>
        <v>190215</v>
      </c>
      <c r="C39" s="11">
        <f t="shared" si="5"/>
        <v>100</v>
      </c>
      <c r="D39" s="37">
        <f>D25+D30+D37</f>
        <v>304773</v>
      </c>
      <c r="E39" s="11">
        <f t="shared" si="3"/>
        <v>100</v>
      </c>
      <c r="F39" s="37">
        <f>F25+F30+F37</f>
        <v>384523</v>
      </c>
      <c r="G39" s="11">
        <f t="shared" si="4"/>
        <v>99.999999999999986</v>
      </c>
      <c r="H39" s="49">
        <v>417993</v>
      </c>
      <c r="I39" s="10">
        <v>100</v>
      </c>
    </row>
    <row r="40" spans="1:9" ht="12.75" customHeight="1" x14ac:dyDescent="0.25">
      <c r="A40" s="7"/>
      <c r="B40" s="15"/>
      <c r="C40" s="6"/>
      <c r="D40" s="15"/>
      <c r="E40" s="6"/>
      <c r="F40" s="15"/>
      <c r="G40" s="6"/>
      <c r="H40" s="15"/>
      <c r="I40" s="6"/>
    </row>
    <row r="41" spans="1:9" ht="12.75" customHeight="1" x14ac:dyDescent="0.25">
      <c r="A41" s="31" t="s">
        <v>99</v>
      </c>
    </row>
    <row r="42" spans="1:9" ht="12.75" customHeight="1" x14ac:dyDescent="0.25">
      <c r="A42" s="3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62DC4-0176-4E25-9ECF-67303D19F836}">
  <dimension ref="A1:I26"/>
  <sheetViews>
    <sheetView zoomScaleNormal="100" workbookViewId="0">
      <selection activeCell="D33" sqref="D33"/>
    </sheetView>
  </sheetViews>
  <sheetFormatPr baseColWidth="10" defaultColWidth="8.85546875" defaultRowHeight="13.5" x14ac:dyDescent="0.25"/>
  <cols>
    <col min="1" max="1" width="42.85546875" style="7" customWidth="1"/>
    <col min="2" max="2" width="20.42578125" style="6" customWidth="1"/>
    <col min="3" max="3" width="9.85546875" style="6" customWidth="1"/>
    <col min="4" max="4" width="20.42578125" style="6" customWidth="1"/>
    <col min="5" max="5" width="9.85546875" style="6" customWidth="1"/>
    <col min="6" max="6" width="20.42578125" style="6" customWidth="1"/>
    <col min="7" max="7" width="9.85546875" style="6" customWidth="1"/>
    <col min="8" max="8" width="20.42578125" style="16" customWidth="1"/>
    <col min="9" max="9" width="9.85546875" style="6" customWidth="1"/>
    <col min="10" max="233" width="8.85546875" style="7"/>
    <col min="234" max="234" width="42.85546875" style="7" customWidth="1"/>
    <col min="235" max="235" width="7.85546875" style="7" customWidth="1"/>
    <col min="236" max="236" width="13.42578125" style="7" customWidth="1"/>
    <col min="237" max="237" width="7.140625" style="7" customWidth="1"/>
    <col min="238" max="238" width="7.85546875" style="7" customWidth="1"/>
    <col min="239" max="239" width="13.42578125" style="7" customWidth="1"/>
    <col min="240" max="240" width="17" style="7" customWidth="1"/>
    <col min="241" max="243" width="0" style="7" hidden="1" customWidth="1"/>
    <col min="244" max="244" width="7.140625" style="7" customWidth="1"/>
    <col min="245" max="249" width="8.85546875" style="7"/>
    <col min="250" max="250" width="11.140625" style="7" bestFit="1" customWidth="1"/>
    <col min="251" max="251" width="11.85546875" style="7" bestFit="1" customWidth="1"/>
    <col min="252" max="252" width="11.85546875" style="7" customWidth="1"/>
    <col min="253" max="253" width="8.85546875" style="7"/>
    <col min="254" max="254" width="10.140625" style="7" bestFit="1" customWidth="1"/>
    <col min="255" max="255" width="8.85546875" style="7"/>
    <col min="256" max="256" width="9.140625" style="7" customWidth="1"/>
    <col min="257" max="257" width="12.140625" style="7" customWidth="1"/>
    <col min="258" max="489" width="8.85546875" style="7"/>
    <col min="490" max="490" width="42.85546875" style="7" customWidth="1"/>
    <col min="491" max="491" width="7.85546875" style="7" customWidth="1"/>
    <col min="492" max="492" width="13.42578125" style="7" customWidth="1"/>
    <col min="493" max="493" width="7.140625" style="7" customWidth="1"/>
    <col min="494" max="494" width="7.85546875" style="7" customWidth="1"/>
    <col min="495" max="495" width="13.42578125" style="7" customWidth="1"/>
    <col min="496" max="496" width="17" style="7" customWidth="1"/>
    <col min="497" max="499" width="0" style="7" hidden="1" customWidth="1"/>
    <col min="500" max="500" width="7.140625" style="7" customWidth="1"/>
    <col min="501" max="505" width="8.85546875" style="7"/>
    <col min="506" max="506" width="11.140625" style="7" bestFit="1" customWidth="1"/>
    <col min="507" max="507" width="11.85546875" style="7" bestFit="1" customWidth="1"/>
    <col min="508" max="508" width="11.85546875" style="7" customWidth="1"/>
    <col min="509" max="509" width="8.85546875" style="7"/>
    <col min="510" max="510" width="10.140625" style="7" bestFit="1" customWidth="1"/>
    <col min="511" max="511" width="8.85546875" style="7"/>
    <col min="512" max="512" width="9.140625" style="7" customWidth="1"/>
    <col min="513" max="513" width="12.140625" style="7" customWidth="1"/>
    <col min="514" max="745" width="8.85546875" style="7"/>
    <col min="746" max="746" width="42.85546875" style="7" customWidth="1"/>
    <col min="747" max="747" width="7.85546875" style="7" customWidth="1"/>
    <col min="748" max="748" width="13.42578125" style="7" customWidth="1"/>
    <col min="749" max="749" width="7.140625" style="7" customWidth="1"/>
    <col min="750" max="750" width="7.85546875" style="7" customWidth="1"/>
    <col min="751" max="751" width="13.42578125" style="7" customWidth="1"/>
    <col min="752" max="752" width="17" style="7" customWidth="1"/>
    <col min="753" max="755" width="0" style="7" hidden="1" customWidth="1"/>
    <col min="756" max="756" width="7.140625" style="7" customWidth="1"/>
    <col min="757" max="761" width="8.85546875" style="7"/>
    <col min="762" max="762" width="11.140625" style="7" bestFit="1" customWidth="1"/>
    <col min="763" max="763" width="11.85546875" style="7" bestFit="1" customWidth="1"/>
    <col min="764" max="764" width="11.85546875" style="7" customWidth="1"/>
    <col min="765" max="765" width="8.85546875" style="7"/>
    <col min="766" max="766" width="10.140625" style="7" bestFit="1" customWidth="1"/>
    <col min="767" max="767" width="8.85546875" style="7"/>
    <col min="768" max="768" width="9.140625" style="7" customWidth="1"/>
    <col min="769" max="769" width="12.140625" style="7" customWidth="1"/>
    <col min="770" max="1001" width="8.85546875" style="7"/>
    <col min="1002" max="1002" width="42.85546875" style="7" customWidth="1"/>
    <col min="1003" max="1003" width="7.85546875" style="7" customWidth="1"/>
    <col min="1004" max="1004" width="13.42578125" style="7" customWidth="1"/>
    <col min="1005" max="1005" width="7.140625" style="7" customWidth="1"/>
    <col min="1006" max="1006" width="7.85546875" style="7" customWidth="1"/>
    <col min="1007" max="1007" width="13.42578125" style="7" customWidth="1"/>
    <col min="1008" max="1008" width="17" style="7" customWidth="1"/>
    <col min="1009" max="1011" width="0" style="7" hidden="1" customWidth="1"/>
    <col min="1012" max="1012" width="7.140625" style="7" customWidth="1"/>
    <col min="1013" max="1017" width="8.85546875" style="7"/>
    <col min="1018" max="1018" width="11.140625" style="7" bestFit="1" customWidth="1"/>
    <col min="1019" max="1019" width="11.85546875" style="7" bestFit="1" customWidth="1"/>
    <col min="1020" max="1020" width="11.85546875" style="7" customWidth="1"/>
    <col min="1021" max="1021" width="8.85546875" style="7"/>
    <col min="1022" max="1022" width="10.140625" style="7" bestFit="1" customWidth="1"/>
    <col min="1023" max="1023" width="8.85546875" style="7"/>
    <col min="1024" max="1024" width="9.140625" style="7" customWidth="1"/>
    <col min="1025" max="1025" width="12.140625" style="7" customWidth="1"/>
    <col min="1026" max="1257" width="8.85546875" style="7"/>
    <col min="1258" max="1258" width="42.85546875" style="7" customWidth="1"/>
    <col min="1259" max="1259" width="7.85546875" style="7" customWidth="1"/>
    <col min="1260" max="1260" width="13.42578125" style="7" customWidth="1"/>
    <col min="1261" max="1261" width="7.140625" style="7" customWidth="1"/>
    <col min="1262" max="1262" width="7.85546875" style="7" customWidth="1"/>
    <col min="1263" max="1263" width="13.42578125" style="7" customWidth="1"/>
    <col min="1264" max="1264" width="17" style="7" customWidth="1"/>
    <col min="1265" max="1267" width="0" style="7" hidden="1" customWidth="1"/>
    <col min="1268" max="1268" width="7.140625" style="7" customWidth="1"/>
    <col min="1269" max="1273" width="8.85546875" style="7"/>
    <col min="1274" max="1274" width="11.140625" style="7" bestFit="1" customWidth="1"/>
    <col min="1275" max="1275" width="11.85546875" style="7" bestFit="1" customWidth="1"/>
    <col min="1276" max="1276" width="11.85546875" style="7" customWidth="1"/>
    <col min="1277" max="1277" width="8.85546875" style="7"/>
    <col min="1278" max="1278" width="10.140625" style="7" bestFit="1" customWidth="1"/>
    <col min="1279" max="1279" width="8.85546875" style="7"/>
    <col min="1280" max="1280" width="9.140625" style="7" customWidth="1"/>
    <col min="1281" max="1281" width="12.140625" style="7" customWidth="1"/>
    <col min="1282" max="1513" width="8.85546875" style="7"/>
    <col min="1514" max="1514" width="42.85546875" style="7" customWidth="1"/>
    <col min="1515" max="1515" width="7.85546875" style="7" customWidth="1"/>
    <col min="1516" max="1516" width="13.42578125" style="7" customWidth="1"/>
    <col min="1517" max="1517" width="7.140625" style="7" customWidth="1"/>
    <col min="1518" max="1518" width="7.85546875" style="7" customWidth="1"/>
    <col min="1519" max="1519" width="13.42578125" style="7" customWidth="1"/>
    <col min="1520" max="1520" width="17" style="7" customWidth="1"/>
    <col min="1521" max="1523" width="0" style="7" hidden="1" customWidth="1"/>
    <col min="1524" max="1524" width="7.140625" style="7" customWidth="1"/>
    <col min="1525" max="1529" width="8.85546875" style="7"/>
    <col min="1530" max="1530" width="11.140625" style="7" bestFit="1" customWidth="1"/>
    <col min="1531" max="1531" width="11.85546875" style="7" bestFit="1" customWidth="1"/>
    <col min="1532" max="1532" width="11.85546875" style="7" customWidth="1"/>
    <col min="1533" max="1533" width="8.85546875" style="7"/>
    <col min="1534" max="1534" width="10.140625" style="7" bestFit="1" customWidth="1"/>
    <col min="1535" max="1535" width="8.85546875" style="7"/>
    <col min="1536" max="1536" width="9.140625" style="7" customWidth="1"/>
    <col min="1537" max="1537" width="12.140625" style="7" customWidth="1"/>
    <col min="1538" max="1769" width="8.85546875" style="7"/>
    <col min="1770" max="1770" width="42.85546875" style="7" customWidth="1"/>
    <col min="1771" max="1771" width="7.85546875" style="7" customWidth="1"/>
    <col min="1772" max="1772" width="13.42578125" style="7" customWidth="1"/>
    <col min="1773" max="1773" width="7.140625" style="7" customWidth="1"/>
    <col min="1774" max="1774" width="7.85546875" style="7" customWidth="1"/>
    <col min="1775" max="1775" width="13.42578125" style="7" customWidth="1"/>
    <col min="1776" max="1776" width="17" style="7" customWidth="1"/>
    <col min="1777" max="1779" width="0" style="7" hidden="1" customWidth="1"/>
    <col min="1780" max="1780" width="7.140625" style="7" customWidth="1"/>
    <col min="1781" max="1785" width="8.85546875" style="7"/>
    <col min="1786" max="1786" width="11.140625" style="7" bestFit="1" customWidth="1"/>
    <col min="1787" max="1787" width="11.85546875" style="7" bestFit="1" customWidth="1"/>
    <col min="1788" max="1788" width="11.85546875" style="7" customWidth="1"/>
    <col min="1789" max="1789" width="8.85546875" style="7"/>
    <col min="1790" max="1790" width="10.140625" style="7" bestFit="1" customWidth="1"/>
    <col min="1791" max="1791" width="8.85546875" style="7"/>
    <col min="1792" max="1792" width="9.140625" style="7" customWidth="1"/>
    <col min="1793" max="1793" width="12.140625" style="7" customWidth="1"/>
    <col min="1794" max="2025" width="8.85546875" style="7"/>
    <col min="2026" max="2026" width="42.85546875" style="7" customWidth="1"/>
    <col min="2027" max="2027" width="7.85546875" style="7" customWidth="1"/>
    <col min="2028" max="2028" width="13.42578125" style="7" customWidth="1"/>
    <col min="2029" max="2029" width="7.140625" style="7" customWidth="1"/>
    <col min="2030" max="2030" width="7.85546875" style="7" customWidth="1"/>
    <col min="2031" max="2031" width="13.42578125" style="7" customWidth="1"/>
    <col min="2032" max="2032" width="17" style="7" customWidth="1"/>
    <col min="2033" max="2035" width="0" style="7" hidden="1" customWidth="1"/>
    <col min="2036" max="2036" width="7.140625" style="7" customWidth="1"/>
    <col min="2037" max="2041" width="8.85546875" style="7"/>
    <col min="2042" max="2042" width="11.140625" style="7" bestFit="1" customWidth="1"/>
    <col min="2043" max="2043" width="11.85546875" style="7" bestFit="1" customWidth="1"/>
    <col min="2044" max="2044" width="11.85546875" style="7" customWidth="1"/>
    <col min="2045" max="2045" width="8.85546875" style="7"/>
    <col min="2046" max="2046" width="10.140625" style="7" bestFit="1" customWidth="1"/>
    <col min="2047" max="2047" width="8.85546875" style="7"/>
    <col min="2048" max="2048" width="9.140625" style="7" customWidth="1"/>
    <col min="2049" max="2049" width="12.140625" style="7" customWidth="1"/>
    <col min="2050" max="2281" width="8.85546875" style="7"/>
    <col min="2282" max="2282" width="42.85546875" style="7" customWidth="1"/>
    <col min="2283" max="2283" width="7.85546875" style="7" customWidth="1"/>
    <col min="2284" max="2284" width="13.42578125" style="7" customWidth="1"/>
    <col min="2285" max="2285" width="7.140625" style="7" customWidth="1"/>
    <col min="2286" max="2286" width="7.85546875" style="7" customWidth="1"/>
    <col min="2287" max="2287" width="13.42578125" style="7" customWidth="1"/>
    <col min="2288" max="2288" width="17" style="7" customWidth="1"/>
    <col min="2289" max="2291" width="0" style="7" hidden="1" customWidth="1"/>
    <col min="2292" max="2292" width="7.140625" style="7" customWidth="1"/>
    <col min="2293" max="2297" width="8.85546875" style="7"/>
    <col min="2298" max="2298" width="11.140625" style="7" bestFit="1" customWidth="1"/>
    <col min="2299" max="2299" width="11.85546875" style="7" bestFit="1" customWidth="1"/>
    <col min="2300" max="2300" width="11.85546875" style="7" customWidth="1"/>
    <col min="2301" max="2301" width="8.85546875" style="7"/>
    <col min="2302" max="2302" width="10.140625" style="7" bestFit="1" customWidth="1"/>
    <col min="2303" max="2303" width="8.85546875" style="7"/>
    <col min="2304" max="2304" width="9.140625" style="7" customWidth="1"/>
    <col min="2305" max="2305" width="12.140625" style="7" customWidth="1"/>
    <col min="2306" max="2537" width="8.85546875" style="7"/>
    <col min="2538" max="2538" width="42.85546875" style="7" customWidth="1"/>
    <col min="2539" max="2539" width="7.85546875" style="7" customWidth="1"/>
    <col min="2540" max="2540" width="13.42578125" style="7" customWidth="1"/>
    <col min="2541" max="2541" width="7.140625" style="7" customWidth="1"/>
    <col min="2542" max="2542" width="7.85546875" style="7" customWidth="1"/>
    <col min="2543" max="2543" width="13.42578125" style="7" customWidth="1"/>
    <col min="2544" max="2544" width="17" style="7" customWidth="1"/>
    <col min="2545" max="2547" width="0" style="7" hidden="1" customWidth="1"/>
    <col min="2548" max="2548" width="7.140625" style="7" customWidth="1"/>
    <col min="2549" max="2553" width="8.85546875" style="7"/>
    <col min="2554" max="2554" width="11.140625" style="7" bestFit="1" customWidth="1"/>
    <col min="2555" max="2555" width="11.85546875" style="7" bestFit="1" customWidth="1"/>
    <col min="2556" max="2556" width="11.85546875" style="7" customWidth="1"/>
    <col min="2557" max="2557" width="8.85546875" style="7"/>
    <col min="2558" max="2558" width="10.140625" style="7" bestFit="1" customWidth="1"/>
    <col min="2559" max="2559" width="8.85546875" style="7"/>
    <col min="2560" max="2560" width="9.140625" style="7" customWidth="1"/>
    <col min="2561" max="2561" width="12.140625" style="7" customWidth="1"/>
    <col min="2562" max="2793" width="8.85546875" style="7"/>
    <col min="2794" max="2794" width="42.85546875" style="7" customWidth="1"/>
    <col min="2795" max="2795" width="7.85546875" style="7" customWidth="1"/>
    <col min="2796" max="2796" width="13.42578125" style="7" customWidth="1"/>
    <col min="2797" max="2797" width="7.140625" style="7" customWidth="1"/>
    <col min="2798" max="2798" width="7.85546875" style="7" customWidth="1"/>
    <col min="2799" max="2799" width="13.42578125" style="7" customWidth="1"/>
    <col min="2800" max="2800" width="17" style="7" customWidth="1"/>
    <col min="2801" max="2803" width="0" style="7" hidden="1" customWidth="1"/>
    <col min="2804" max="2804" width="7.140625" style="7" customWidth="1"/>
    <col min="2805" max="2809" width="8.85546875" style="7"/>
    <col min="2810" max="2810" width="11.140625" style="7" bestFit="1" customWidth="1"/>
    <col min="2811" max="2811" width="11.85546875" style="7" bestFit="1" customWidth="1"/>
    <col min="2812" max="2812" width="11.85546875" style="7" customWidth="1"/>
    <col min="2813" max="2813" width="8.85546875" style="7"/>
    <col min="2814" max="2814" width="10.140625" style="7" bestFit="1" customWidth="1"/>
    <col min="2815" max="2815" width="8.85546875" style="7"/>
    <col min="2816" max="2816" width="9.140625" style="7" customWidth="1"/>
    <col min="2817" max="2817" width="12.140625" style="7" customWidth="1"/>
    <col min="2818" max="3049" width="8.85546875" style="7"/>
    <col min="3050" max="3050" width="42.85546875" style="7" customWidth="1"/>
    <col min="3051" max="3051" width="7.85546875" style="7" customWidth="1"/>
    <col min="3052" max="3052" width="13.42578125" style="7" customWidth="1"/>
    <col min="3053" max="3053" width="7.140625" style="7" customWidth="1"/>
    <col min="3054" max="3054" width="7.85546875" style="7" customWidth="1"/>
    <col min="3055" max="3055" width="13.42578125" style="7" customWidth="1"/>
    <col min="3056" max="3056" width="17" style="7" customWidth="1"/>
    <col min="3057" max="3059" width="0" style="7" hidden="1" customWidth="1"/>
    <col min="3060" max="3060" width="7.140625" style="7" customWidth="1"/>
    <col min="3061" max="3065" width="8.85546875" style="7"/>
    <col min="3066" max="3066" width="11.140625" style="7" bestFit="1" customWidth="1"/>
    <col min="3067" max="3067" width="11.85546875" style="7" bestFit="1" customWidth="1"/>
    <col min="3068" max="3068" width="11.85546875" style="7" customWidth="1"/>
    <col min="3069" max="3069" width="8.85546875" style="7"/>
    <col min="3070" max="3070" width="10.140625" style="7" bestFit="1" customWidth="1"/>
    <col min="3071" max="3071" width="8.85546875" style="7"/>
    <col min="3072" max="3072" width="9.140625" style="7" customWidth="1"/>
    <col min="3073" max="3073" width="12.140625" style="7" customWidth="1"/>
    <col min="3074" max="3305" width="8.85546875" style="7"/>
    <col min="3306" max="3306" width="42.85546875" style="7" customWidth="1"/>
    <col min="3307" max="3307" width="7.85546875" style="7" customWidth="1"/>
    <col min="3308" max="3308" width="13.42578125" style="7" customWidth="1"/>
    <col min="3309" max="3309" width="7.140625" style="7" customWidth="1"/>
    <col min="3310" max="3310" width="7.85546875" style="7" customWidth="1"/>
    <col min="3311" max="3311" width="13.42578125" style="7" customWidth="1"/>
    <col min="3312" max="3312" width="17" style="7" customWidth="1"/>
    <col min="3313" max="3315" width="0" style="7" hidden="1" customWidth="1"/>
    <col min="3316" max="3316" width="7.140625" style="7" customWidth="1"/>
    <col min="3317" max="3321" width="8.85546875" style="7"/>
    <col min="3322" max="3322" width="11.140625" style="7" bestFit="1" customWidth="1"/>
    <col min="3323" max="3323" width="11.85546875" style="7" bestFit="1" customWidth="1"/>
    <col min="3324" max="3324" width="11.85546875" style="7" customWidth="1"/>
    <col min="3325" max="3325" width="8.85546875" style="7"/>
    <col min="3326" max="3326" width="10.140625" style="7" bestFit="1" customWidth="1"/>
    <col min="3327" max="3327" width="8.85546875" style="7"/>
    <col min="3328" max="3328" width="9.140625" style="7" customWidth="1"/>
    <col min="3329" max="3329" width="12.140625" style="7" customWidth="1"/>
    <col min="3330" max="3561" width="8.85546875" style="7"/>
    <col min="3562" max="3562" width="42.85546875" style="7" customWidth="1"/>
    <col min="3563" max="3563" width="7.85546875" style="7" customWidth="1"/>
    <col min="3564" max="3564" width="13.42578125" style="7" customWidth="1"/>
    <col min="3565" max="3565" width="7.140625" style="7" customWidth="1"/>
    <col min="3566" max="3566" width="7.85546875" style="7" customWidth="1"/>
    <col min="3567" max="3567" width="13.42578125" style="7" customWidth="1"/>
    <col min="3568" max="3568" width="17" style="7" customWidth="1"/>
    <col min="3569" max="3571" width="0" style="7" hidden="1" customWidth="1"/>
    <col min="3572" max="3572" width="7.140625" style="7" customWidth="1"/>
    <col min="3573" max="3577" width="8.85546875" style="7"/>
    <col min="3578" max="3578" width="11.140625" style="7" bestFit="1" customWidth="1"/>
    <col min="3579" max="3579" width="11.85546875" style="7" bestFit="1" customWidth="1"/>
    <col min="3580" max="3580" width="11.85546875" style="7" customWidth="1"/>
    <col min="3581" max="3581" width="8.85546875" style="7"/>
    <col min="3582" max="3582" width="10.140625" style="7" bestFit="1" customWidth="1"/>
    <col min="3583" max="3583" width="8.85546875" style="7"/>
    <col min="3584" max="3584" width="9.140625" style="7" customWidth="1"/>
    <col min="3585" max="3585" width="12.140625" style="7" customWidth="1"/>
    <col min="3586" max="3817" width="8.85546875" style="7"/>
    <col min="3818" max="3818" width="42.85546875" style="7" customWidth="1"/>
    <col min="3819" max="3819" width="7.85546875" style="7" customWidth="1"/>
    <col min="3820" max="3820" width="13.42578125" style="7" customWidth="1"/>
    <col min="3821" max="3821" width="7.140625" style="7" customWidth="1"/>
    <col min="3822" max="3822" width="7.85546875" style="7" customWidth="1"/>
    <col min="3823" max="3823" width="13.42578125" style="7" customWidth="1"/>
    <col min="3824" max="3824" width="17" style="7" customWidth="1"/>
    <col min="3825" max="3827" width="0" style="7" hidden="1" customWidth="1"/>
    <col min="3828" max="3828" width="7.140625" style="7" customWidth="1"/>
    <col min="3829" max="3833" width="8.85546875" style="7"/>
    <col min="3834" max="3834" width="11.140625" style="7" bestFit="1" customWidth="1"/>
    <col min="3835" max="3835" width="11.85546875" style="7" bestFit="1" customWidth="1"/>
    <col min="3836" max="3836" width="11.85546875" style="7" customWidth="1"/>
    <col min="3837" max="3837" width="8.85546875" style="7"/>
    <col min="3838" max="3838" width="10.140625" style="7" bestFit="1" customWidth="1"/>
    <col min="3839" max="3839" width="8.85546875" style="7"/>
    <col min="3840" max="3840" width="9.140625" style="7" customWidth="1"/>
    <col min="3841" max="3841" width="12.140625" style="7" customWidth="1"/>
    <col min="3842" max="4073" width="8.85546875" style="7"/>
    <col min="4074" max="4074" width="42.85546875" style="7" customWidth="1"/>
    <col min="4075" max="4075" width="7.85546875" style="7" customWidth="1"/>
    <col min="4076" max="4076" width="13.42578125" style="7" customWidth="1"/>
    <col min="4077" max="4077" width="7.140625" style="7" customWidth="1"/>
    <col min="4078" max="4078" width="7.85546875" style="7" customWidth="1"/>
    <col min="4079" max="4079" width="13.42578125" style="7" customWidth="1"/>
    <col min="4080" max="4080" width="17" style="7" customWidth="1"/>
    <col min="4081" max="4083" width="0" style="7" hidden="1" customWidth="1"/>
    <col min="4084" max="4084" width="7.140625" style="7" customWidth="1"/>
    <col min="4085" max="4089" width="8.85546875" style="7"/>
    <col min="4090" max="4090" width="11.140625" style="7" bestFit="1" customWidth="1"/>
    <col min="4091" max="4091" width="11.85546875" style="7" bestFit="1" customWidth="1"/>
    <col min="4092" max="4092" width="11.85546875" style="7" customWidth="1"/>
    <col min="4093" max="4093" width="8.85546875" style="7"/>
    <col min="4094" max="4094" width="10.140625" style="7" bestFit="1" customWidth="1"/>
    <col min="4095" max="4095" width="8.85546875" style="7"/>
    <col min="4096" max="4096" width="9.140625" style="7" customWidth="1"/>
    <col min="4097" max="4097" width="12.140625" style="7" customWidth="1"/>
    <col min="4098" max="4329" width="8.85546875" style="7"/>
    <col min="4330" max="4330" width="42.85546875" style="7" customWidth="1"/>
    <col min="4331" max="4331" width="7.85546875" style="7" customWidth="1"/>
    <col min="4332" max="4332" width="13.42578125" style="7" customWidth="1"/>
    <col min="4333" max="4333" width="7.140625" style="7" customWidth="1"/>
    <col min="4334" max="4334" width="7.85546875" style="7" customWidth="1"/>
    <col min="4335" max="4335" width="13.42578125" style="7" customWidth="1"/>
    <col min="4336" max="4336" width="17" style="7" customWidth="1"/>
    <col min="4337" max="4339" width="0" style="7" hidden="1" customWidth="1"/>
    <col min="4340" max="4340" width="7.140625" style="7" customWidth="1"/>
    <col min="4341" max="4345" width="8.85546875" style="7"/>
    <col min="4346" max="4346" width="11.140625" style="7" bestFit="1" customWidth="1"/>
    <col min="4347" max="4347" width="11.85546875" style="7" bestFit="1" customWidth="1"/>
    <col min="4348" max="4348" width="11.85546875" style="7" customWidth="1"/>
    <col min="4349" max="4349" width="8.85546875" style="7"/>
    <col min="4350" max="4350" width="10.140625" style="7" bestFit="1" customWidth="1"/>
    <col min="4351" max="4351" width="8.85546875" style="7"/>
    <col min="4352" max="4352" width="9.140625" style="7" customWidth="1"/>
    <col min="4353" max="4353" width="12.140625" style="7" customWidth="1"/>
    <col min="4354" max="4585" width="8.85546875" style="7"/>
    <col min="4586" max="4586" width="42.85546875" style="7" customWidth="1"/>
    <col min="4587" max="4587" width="7.85546875" style="7" customWidth="1"/>
    <col min="4588" max="4588" width="13.42578125" style="7" customWidth="1"/>
    <col min="4589" max="4589" width="7.140625" style="7" customWidth="1"/>
    <col min="4590" max="4590" width="7.85546875" style="7" customWidth="1"/>
    <col min="4591" max="4591" width="13.42578125" style="7" customWidth="1"/>
    <col min="4592" max="4592" width="17" style="7" customWidth="1"/>
    <col min="4593" max="4595" width="0" style="7" hidden="1" customWidth="1"/>
    <col min="4596" max="4596" width="7.140625" style="7" customWidth="1"/>
    <col min="4597" max="4601" width="8.85546875" style="7"/>
    <col min="4602" max="4602" width="11.140625" style="7" bestFit="1" customWidth="1"/>
    <col min="4603" max="4603" width="11.85546875" style="7" bestFit="1" customWidth="1"/>
    <col min="4604" max="4604" width="11.85546875" style="7" customWidth="1"/>
    <col min="4605" max="4605" width="8.85546875" style="7"/>
    <col min="4606" max="4606" width="10.140625" style="7" bestFit="1" customWidth="1"/>
    <col min="4607" max="4607" width="8.85546875" style="7"/>
    <col min="4608" max="4608" width="9.140625" style="7" customWidth="1"/>
    <col min="4609" max="4609" width="12.140625" style="7" customWidth="1"/>
    <col min="4610" max="4841" width="8.85546875" style="7"/>
    <col min="4842" max="4842" width="42.85546875" style="7" customWidth="1"/>
    <col min="4843" max="4843" width="7.85546875" style="7" customWidth="1"/>
    <col min="4844" max="4844" width="13.42578125" style="7" customWidth="1"/>
    <col min="4845" max="4845" width="7.140625" style="7" customWidth="1"/>
    <col min="4846" max="4846" width="7.85546875" style="7" customWidth="1"/>
    <col min="4847" max="4847" width="13.42578125" style="7" customWidth="1"/>
    <col min="4848" max="4848" width="17" style="7" customWidth="1"/>
    <col min="4849" max="4851" width="0" style="7" hidden="1" customWidth="1"/>
    <col min="4852" max="4852" width="7.140625" style="7" customWidth="1"/>
    <col min="4853" max="4857" width="8.85546875" style="7"/>
    <col min="4858" max="4858" width="11.140625" style="7" bestFit="1" customWidth="1"/>
    <col min="4859" max="4859" width="11.85546875" style="7" bestFit="1" customWidth="1"/>
    <col min="4860" max="4860" width="11.85546875" style="7" customWidth="1"/>
    <col min="4861" max="4861" width="8.85546875" style="7"/>
    <col min="4862" max="4862" width="10.140625" style="7" bestFit="1" customWidth="1"/>
    <col min="4863" max="4863" width="8.85546875" style="7"/>
    <col min="4864" max="4864" width="9.140625" style="7" customWidth="1"/>
    <col min="4865" max="4865" width="12.140625" style="7" customWidth="1"/>
    <col min="4866" max="5097" width="8.85546875" style="7"/>
    <col min="5098" max="5098" width="42.85546875" style="7" customWidth="1"/>
    <col min="5099" max="5099" width="7.85546875" style="7" customWidth="1"/>
    <col min="5100" max="5100" width="13.42578125" style="7" customWidth="1"/>
    <col min="5101" max="5101" width="7.140625" style="7" customWidth="1"/>
    <col min="5102" max="5102" width="7.85546875" style="7" customWidth="1"/>
    <col min="5103" max="5103" width="13.42578125" style="7" customWidth="1"/>
    <col min="5104" max="5104" width="17" style="7" customWidth="1"/>
    <col min="5105" max="5107" width="0" style="7" hidden="1" customWidth="1"/>
    <col min="5108" max="5108" width="7.140625" style="7" customWidth="1"/>
    <col min="5109" max="5113" width="8.85546875" style="7"/>
    <col min="5114" max="5114" width="11.140625" style="7" bestFit="1" customWidth="1"/>
    <col min="5115" max="5115" width="11.85546875" style="7" bestFit="1" customWidth="1"/>
    <col min="5116" max="5116" width="11.85546875" style="7" customWidth="1"/>
    <col min="5117" max="5117" width="8.85546875" style="7"/>
    <col min="5118" max="5118" width="10.140625" style="7" bestFit="1" customWidth="1"/>
    <col min="5119" max="5119" width="8.85546875" style="7"/>
    <col min="5120" max="5120" width="9.140625" style="7" customWidth="1"/>
    <col min="5121" max="5121" width="12.140625" style="7" customWidth="1"/>
    <col min="5122" max="5353" width="8.85546875" style="7"/>
    <col min="5354" max="5354" width="42.85546875" style="7" customWidth="1"/>
    <col min="5355" max="5355" width="7.85546875" style="7" customWidth="1"/>
    <col min="5356" max="5356" width="13.42578125" style="7" customWidth="1"/>
    <col min="5357" max="5357" width="7.140625" style="7" customWidth="1"/>
    <col min="5358" max="5358" width="7.85546875" style="7" customWidth="1"/>
    <col min="5359" max="5359" width="13.42578125" style="7" customWidth="1"/>
    <col min="5360" max="5360" width="17" style="7" customWidth="1"/>
    <col min="5361" max="5363" width="0" style="7" hidden="1" customWidth="1"/>
    <col min="5364" max="5364" width="7.140625" style="7" customWidth="1"/>
    <col min="5365" max="5369" width="8.85546875" style="7"/>
    <col min="5370" max="5370" width="11.140625" style="7" bestFit="1" customWidth="1"/>
    <col min="5371" max="5371" width="11.85546875" style="7" bestFit="1" customWidth="1"/>
    <col min="5372" max="5372" width="11.85546875" style="7" customWidth="1"/>
    <col min="5373" max="5373" width="8.85546875" style="7"/>
    <col min="5374" max="5374" width="10.140625" style="7" bestFit="1" customWidth="1"/>
    <col min="5375" max="5375" width="8.85546875" style="7"/>
    <col min="5376" max="5376" width="9.140625" style="7" customWidth="1"/>
    <col min="5377" max="5377" width="12.140625" style="7" customWidth="1"/>
    <col min="5378" max="5609" width="8.85546875" style="7"/>
    <col min="5610" max="5610" width="42.85546875" style="7" customWidth="1"/>
    <col min="5611" max="5611" width="7.85546875" style="7" customWidth="1"/>
    <col min="5612" max="5612" width="13.42578125" style="7" customWidth="1"/>
    <col min="5613" max="5613" width="7.140625" style="7" customWidth="1"/>
    <col min="5614" max="5614" width="7.85546875" style="7" customWidth="1"/>
    <col min="5615" max="5615" width="13.42578125" style="7" customWidth="1"/>
    <col min="5616" max="5616" width="17" style="7" customWidth="1"/>
    <col min="5617" max="5619" width="0" style="7" hidden="1" customWidth="1"/>
    <col min="5620" max="5620" width="7.140625" style="7" customWidth="1"/>
    <col min="5621" max="5625" width="8.85546875" style="7"/>
    <col min="5626" max="5626" width="11.140625" style="7" bestFit="1" customWidth="1"/>
    <col min="5627" max="5627" width="11.85546875" style="7" bestFit="1" customWidth="1"/>
    <col min="5628" max="5628" width="11.85546875" style="7" customWidth="1"/>
    <col min="5629" max="5629" width="8.85546875" style="7"/>
    <col min="5630" max="5630" width="10.140625" style="7" bestFit="1" customWidth="1"/>
    <col min="5631" max="5631" width="8.85546875" style="7"/>
    <col min="5632" max="5632" width="9.140625" style="7" customWidth="1"/>
    <col min="5633" max="5633" width="12.140625" style="7" customWidth="1"/>
    <col min="5634" max="5865" width="8.85546875" style="7"/>
    <col min="5866" max="5866" width="42.85546875" style="7" customWidth="1"/>
    <col min="5867" max="5867" width="7.85546875" style="7" customWidth="1"/>
    <col min="5868" max="5868" width="13.42578125" style="7" customWidth="1"/>
    <col min="5869" max="5869" width="7.140625" style="7" customWidth="1"/>
    <col min="5870" max="5870" width="7.85546875" style="7" customWidth="1"/>
    <col min="5871" max="5871" width="13.42578125" style="7" customWidth="1"/>
    <col min="5872" max="5872" width="17" style="7" customWidth="1"/>
    <col min="5873" max="5875" width="0" style="7" hidden="1" customWidth="1"/>
    <col min="5876" max="5876" width="7.140625" style="7" customWidth="1"/>
    <col min="5877" max="5881" width="8.85546875" style="7"/>
    <col min="5882" max="5882" width="11.140625" style="7" bestFit="1" customWidth="1"/>
    <col min="5883" max="5883" width="11.85546875" style="7" bestFit="1" customWidth="1"/>
    <col min="5884" max="5884" width="11.85546875" style="7" customWidth="1"/>
    <col min="5885" max="5885" width="8.85546875" style="7"/>
    <col min="5886" max="5886" width="10.140625" style="7" bestFit="1" customWidth="1"/>
    <col min="5887" max="5887" width="8.85546875" style="7"/>
    <col min="5888" max="5888" width="9.140625" style="7" customWidth="1"/>
    <col min="5889" max="5889" width="12.140625" style="7" customWidth="1"/>
    <col min="5890" max="6121" width="8.85546875" style="7"/>
    <col min="6122" max="6122" width="42.85546875" style="7" customWidth="1"/>
    <col min="6123" max="6123" width="7.85546875" style="7" customWidth="1"/>
    <col min="6124" max="6124" width="13.42578125" style="7" customWidth="1"/>
    <col min="6125" max="6125" width="7.140625" style="7" customWidth="1"/>
    <col min="6126" max="6126" width="7.85546875" style="7" customWidth="1"/>
    <col min="6127" max="6127" width="13.42578125" style="7" customWidth="1"/>
    <col min="6128" max="6128" width="17" style="7" customWidth="1"/>
    <col min="6129" max="6131" width="0" style="7" hidden="1" customWidth="1"/>
    <col min="6132" max="6132" width="7.140625" style="7" customWidth="1"/>
    <col min="6133" max="6137" width="8.85546875" style="7"/>
    <col min="6138" max="6138" width="11.140625" style="7" bestFit="1" customWidth="1"/>
    <col min="6139" max="6139" width="11.85546875" style="7" bestFit="1" customWidth="1"/>
    <col min="6140" max="6140" width="11.85546875" style="7" customWidth="1"/>
    <col min="6141" max="6141" width="8.85546875" style="7"/>
    <col min="6142" max="6142" width="10.140625" style="7" bestFit="1" customWidth="1"/>
    <col min="6143" max="6143" width="8.85546875" style="7"/>
    <col min="6144" max="6144" width="9.140625" style="7" customWidth="1"/>
    <col min="6145" max="6145" width="12.140625" style="7" customWidth="1"/>
    <col min="6146" max="6377" width="8.85546875" style="7"/>
    <col min="6378" max="6378" width="42.85546875" style="7" customWidth="1"/>
    <col min="6379" max="6379" width="7.85546875" style="7" customWidth="1"/>
    <col min="6380" max="6380" width="13.42578125" style="7" customWidth="1"/>
    <col min="6381" max="6381" width="7.140625" style="7" customWidth="1"/>
    <col min="6382" max="6382" width="7.85546875" style="7" customWidth="1"/>
    <col min="6383" max="6383" width="13.42578125" style="7" customWidth="1"/>
    <col min="6384" max="6384" width="17" style="7" customWidth="1"/>
    <col min="6385" max="6387" width="0" style="7" hidden="1" customWidth="1"/>
    <col min="6388" max="6388" width="7.140625" style="7" customWidth="1"/>
    <col min="6389" max="6393" width="8.85546875" style="7"/>
    <col min="6394" max="6394" width="11.140625" style="7" bestFit="1" customWidth="1"/>
    <col min="6395" max="6395" width="11.85546875" style="7" bestFit="1" customWidth="1"/>
    <col min="6396" max="6396" width="11.85546875" style="7" customWidth="1"/>
    <col min="6397" max="6397" width="8.85546875" style="7"/>
    <col min="6398" max="6398" width="10.140625" style="7" bestFit="1" customWidth="1"/>
    <col min="6399" max="6399" width="8.85546875" style="7"/>
    <col min="6400" max="6400" width="9.140625" style="7" customWidth="1"/>
    <col min="6401" max="6401" width="12.140625" style="7" customWidth="1"/>
    <col min="6402" max="6633" width="8.85546875" style="7"/>
    <col min="6634" max="6634" width="42.85546875" style="7" customWidth="1"/>
    <col min="6635" max="6635" width="7.85546875" style="7" customWidth="1"/>
    <col min="6636" max="6636" width="13.42578125" style="7" customWidth="1"/>
    <col min="6637" max="6637" width="7.140625" style="7" customWidth="1"/>
    <col min="6638" max="6638" width="7.85546875" style="7" customWidth="1"/>
    <col min="6639" max="6639" width="13.42578125" style="7" customWidth="1"/>
    <col min="6640" max="6640" width="17" style="7" customWidth="1"/>
    <col min="6641" max="6643" width="0" style="7" hidden="1" customWidth="1"/>
    <col min="6644" max="6644" width="7.140625" style="7" customWidth="1"/>
    <col min="6645" max="6649" width="8.85546875" style="7"/>
    <col min="6650" max="6650" width="11.140625" style="7" bestFit="1" customWidth="1"/>
    <col min="6651" max="6651" width="11.85546875" style="7" bestFit="1" customWidth="1"/>
    <col min="6652" max="6652" width="11.85546875" style="7" customWidth="1"/>
    <col min="6653" max="6653" width="8.85546875" style="7"/>
    <col min="6654" max="6654" width="10.140625" style="7" bestFit="1" customWidth="1"/>
    <col min="6655" max="6655" width="8.85546875" style="7"/>
    <col min="6656" max="6656" width="9.140625" style="7" customWidth="1"/>
    <col min="6657" max="6657" width="12.140625" style="7" customWidth="1"/>
    <col min="6658" max="6889" width="8.85546875" style="7"/>
    <col min="6890" max="6890" width="42.85546875" style="7" customWidth="1"/>
    <col min="6891" max="6891" width="7.85546875" style="7" customWidth="1"/>
    <col min="6892" max="6892" width="13.42578125" style="7" customWidth="1"/>
    <col min="6893" max="6893" width="7.140625" style="7" customWidth="1"/>
    <col min="6894" max="6894" width="7.85546875" style="7" customWidth="1"/>
    <col min="6895" max="6895" width="13.42578125" style="7" customWidth="1"/>
    <col min="6896" max="6896" width="17" style="7" customWidth="1"/>
    <col min="6897" max="6899" width="0" style="7" hidden="1" customWidth="1"/>
    <col min="6900" max="6900" width="7.140625" style="7" customWidth="1"/>
    <col min="6901" max="6905" width="8.85546875" style="7"/>
    <col min="6906" max="6906" width="11.140625" style="7" bestFit="1" customWidth="1"/>
    <col min="6907" max="6907" width="11.85546875" style="7" bestFit="1" customWidth="1"/>
    <col min="6908" max="6908" width="11.85546875" style="7" customWidth="1"/>
    <col min="6909" max="6909" width="8.85546875" style="7"/>
    <col min="6910" max="6910" width="10.140625" style="7" bestFit="1" customWidth="1"/>
    <col min="6911" max="6911" width="8.85546875" style="7"/>
    <col min="6912" max="6912" width="9.140625" style="7" customWidth="1"/>
    <col min="6913" max="6913" width="12.140625" style="7" customWidth="1"/>
    <col min="6914" max="7145" width="8.85546875" style="7"/>
    <col min="7146" max="7146" width="42.85546875" style="7" customWidth="1"/>
    <col min="7147" max="7147" width="7.85546875" style="7" customWidth="1"/>
    <col min="7148" max="7148" width="13.42578125" style="7" customWidth="1"/>
    <col min="7149" max="7149" width="7.140625" style="7" customWidth="1"/>
    <col min="7150" max="7150" width="7.85546875" style="7" customWidth="1"/>
    <col min="7151" max="7151" width="13.42578125" style="7" customWidth="1"/>
    <col min="7152" max="7152" width="17" style="7" customWidth="1"/>
    <col min="7153" max="7155" width="0" style="7" hidden="1" customWidth="1"/>
    <col min="7156" max="7156" width="7.140625" style="7" customWidth="1"/>
    <col min="7157" max="7161" width="8.85546875" style="7"/>
    <col min="7162" max="7162" width="11.140625" style="7" bestFit="1" customWidth="1"/>
    <col min="7163" max="7163" width="11.85546875" style="7" bestFit="1" customWidth="1"/>
    <col min="7164" max="7164" width="11.85546875" style="7" customWidth="1"/>
    <col min="7165" max="7165" width="8.85546875" style="7"/>
    <col min="7166" max="7166" width="10.140625" style="7" bestFit="1" customWidth="1"/>
    <col min="7167" max="7167" width="8.85546875" style="7"/>
    <col min="7168" max="7168" width="9.140625" style="7" customWidth="1"/>
    <col min="7169" max="7169" width="12.140625" style="7" customWidth="1"/>
    <col min="7170" max="7401" width="8.85546875" style="7"/>
    <col min="7402" max="7402" width="42.85546875" style="7" customWidth="1"/>
    <col min="7403" max="7403" width="7.85546875" style="7" customWidth="1"/>
    <col min="7404" max="7404" width="13.42578125" style="7" customWidth="1"/>
    <col min="7405" max="7405" width="7.140625" style="7" customWidth="1"/>
    <col min="7406" max="7406" width="7.85546875" style="7" customWidth="1"/>
    <col min="7407" max="7407" width="13.42578125" style="7" customWidth="1"/>
    <col min="7408" max="7408" width="17" style="7" customWidth="1"/>
    <col min="7409" max="7411" width="0" style="7" hidden="1" customWidth="1"/>
    <col min="7412" max="7412" width="7.140625" style="7" customWidth="1"/>
    <col min="7413" max="7417" width="8.85546875" style="7"/>
    <col min="7418" max="7418" width="11.140625" style="7" bestFit="1" customWidth="1"/>
    <col min="7419" max="7419" width="11.85546875" style="7" bestFit="1" customWidth="1"/>
    <col min="7420" max="7420" width="11.85546875" style="7" customWidth="1"/>
    <col min="7421" max="7421" width="8.85546875" style="7"/>
    <col min="7422" max="7422" width="10.140625" style="7" bestFit="1" customWidth="1"/>
    <col min="7423" max="7423" width="8.85546875" style="7"/>
    <col min="7424" max="7424" width="9.140625" style="7" customWidth="1"/>
    <col min="7425" max="7425" width="12.140625" style="7" customWidth="1"/>
    <col min="7426" max="7657" width="8.85546875" style="7"/>
    <col min="7658" max="7658" width="42.85546875" style="7" customWidth="1"/>
    <col min="7659" max="7659" width="7.85546875" style="7" customWidth="1"/>
    <col min="7660" max="7660" width="13.42578125" style="7" customWidth="1"/>
    <col min="7661" max="7661" width="7.140625" style="7" customWidth="1"/>
    <col min="7662" max="7662" width="7.85546875" style="7" customWidth="1"/>
    <col min="7663" max="7663" width="13.42578125" style="7" customWidth="1"/>
    <col min="7664" max="7664" width="17" style="7" customWidth="1"/>
    <col min="7665" max="7667" width="0" style="7" hidden="1" customWidth="1"/>
    <col min="7668" max="7668" width="7.140625" style="7" customWidth="1"/>
    <col min="7669" max="7673" width="8.85546875" style="7"/>
    <col min="7674" max="7674" width="11.140625" style="7" bestFit="1" customWidth="1"/>
    <col min="7675" max="7675" width="11.85546875" style="7" bestFit="1" customWidth="1"/>
    <col min="7676" max="7676" width="11.85546875" style="7" customWidth="1"/>
    <col min="7677" max="7677" width="8.85546875" style="7"/>
    <col min="7678" max="7678" width="10.140625" style="7" bestFit="1" customWidth="1"/>
    <col min="7679" max="7679" width="8.85546875" style="7"/>
    <col min="7680" max="7680" width="9.140625" style="7" customWidth="1"/>
    <col min="7681" max="7681" width="12.140625" style="7" customWidth="1"/>
    <col min="7682" max="7913" width="8.85546875" style="7"/>
    <col min="7914" max="7914" width="42.85546875" style="7" customWidth="1"/>
    <col min="7915" max="7915" width="7.85546875" style="7" customWidth="1"/>
    <col min="7916" max="7916" width="13.42578125" style="7" customWidth="1"/>
    <col min="7917" max="7917" width="7.140625" style="7" customWidth="1"/>
    <col min="7918" max="7918" width="7.85546875" style="7" customWidth="1"/>
    <col min="7919" max="7919" width="13.42578125" style="7" customWidth="1"/>
    <col min="7920" max="7920" width="17" style="7" customWidth="1"/>
    <col min="7921" max="7923" width="0" style="7" hidden="1" customWidth="1"/>
    <col min="7924" max="7924" width="7.140625" style="7" customWidth="1"/>
    <col min="7925" max="7929" width="8.85546875" style="7"/>
    <col min="7930" max="7930" width="11.140625" style="7" bestFit="1" customWidth="1"/>
    <col min="7931" max="7931" width="11.85546875" style="7" bestFit="1" customWidth="1"/>
    <col min="7932" max="7932" width="11.85546875" style="7" customWidth="1"/>
    <col min="7933" max="7933" width="8.85546875" style="7"/>
    <col min="7934" max="7934" width="10.140625" style="7" bestFit="1" customWidth="1"/>
    <col min="7935" max="7935" width="8.85546875" style="7"/>
    <col min="7936" max="7936" width="9.140625" style="7" customWidth="1"/>
    <col min="7937" max="7937" width="12.140625" style="7" customWidth="1"/>
    <col min="7938" max="8169" width="8.85546875" style="7"/>
    <col min="8170" max="8170" width="42.85546875" style="7" customWidth="1"/>
    <col min="8171" max="8171" width="7.85546875" style="7" customWidth="1"/>
    <col min="8172" max="8172" width="13.42578125" style="7" customWidth="1"/>
    <col min="8173" max="8173" width="7.140625" style="7" customWidth="1"/>
    <col min="8174" max="8174" width="7.85546875" style="7" customWidth="1"/>
    <col min="8175" max="8175" width="13.42578125" style="7" customWidth="1"/>
    <col min="8176" max="8176" width="17" style="7" customWidth="1"/>
    <col min="8177" max="8179" width="0" style="7" hidden="1" customWidth="1"/>
    <col min="8180" max="8180" width="7.140625" style="7" customWidth="1"/>
    <col min="8181" max="8185" width="8.85546875" style="7"/>
    <col min="8186" max="8186" width="11.140625" style="7" bestFit="1" customWidth="1"/>
    <col min="8187" max="8187" width="11.85546875" style="7" bestFit="1" customWidth="1"/>
    <col min="8188" max="8188" width="11.85546875" style="7" customWidth="1"/>
    <col min="8189" max="8189" width="8.85546875" style="7"/>
    <col min="8190" max="8190" width="10.140625" style="7" bestFit="1" customWidth="1"/>
    <col min="8191" max="8191" width="8.85546875" style="7"/>
    <col min="8192" max="8192" width="9.140625" style="7" customWidth="1"/>
    <col min="8193" max="8193" width="12.140625" style="7" customWidth="1"/>
    <col min="8194" max="8425" width="8.85546875" style="7"/>
    <col min="8426" max="8426" width="42.85546875" style="7" customWidth="1"/>
    <col min="8427" max="8427" width="7.85546875" style="7" customWidth="1"/>
    <col min="8428" max="8428" width="13.42578125" style="7" customWidth="1"/>
    <col min="8429" max="8429" width="7.140625" style="7" customWidth="1"/>
    <col min="8430" max="8430" width="7.85546875" style="7" customWidth="1"/>
    <col min="8431" max="8431" width="13.42578125" style="7" customWidth="1"/>
    <col min="8432" max="8432" width="17" style="7" customWidth="1"/>
    <col min="8433" max="8435" width="0" style="7" hidden="1" customWidth="1"/>
    <col min="8436" max="8436" width="7.140625" style="7" customWidth="1"/>
    <col min="8437" max="8441" width="8.85546875" style="7"/>
    <col min="8442" max="8442" width="11.140625" style="7" bestFit="1" customWidth="1"/>
    <col min="8443" max="8443" width="11.85546875" style="7" bestFit="1" customWidth="1"/>
    <col min="8444" max="8444" width="11.85546875" style="7" customWidth="1"/>
    <col min="8445" max="8445" width="8.85546875" style="7"/>
    <col min="8446" max="8446" width="10.140625" style="7" bestFit="1" customWidth="1"/>
    <col min="8447" max="8447" width="8.85546875" style="7"/>
    <col min="8448" max="8448" width="9.140625" style="7" customWidth="1"/>
    <col min="8449" max="8449" width="12.140625" style="7" customWidth="1"/>
    <col min="8450" max="8681" width="8.85546875" style="7"/>
    <col min="8682" max="8682" width="42.85546875" style="7" customWidth="1"/>
    <col min="8683" max="8683" width="7.85546875" style="7" customWidth="1"/>
    <col min="8684" max="8684" width="13.42578125" style="7" customWidth="1"/>
    <col min="8685" max="8685" width="7.140625" style="7" customWidth="1"/>
    <col min="8686" max="8686" width="7.85546875" style="7" customWidth="1"/>
    <col min="8687" max="8687" width="13.42578125" style="7" customWidth="1"/>
    <col min="8688" max="8688" width="17" style="7" customWidth="1"/>
    <col min="8689" max="8691" width="0" style="7" hidden="1" customWidth="1"/>
    <col min="8692" max="8692" width="7.140625" style="7" customWidth="1"/>
    <col min="8693" max="8697" width="8.85546875" style="7"/>
    <col min="8698" max="8698" width="11.140625" style="7" bestFit="1" customWidth="1"/>
    <col min="8699" max="8699" width="11.85546875" style="7" bestFit="1" customWidth="1"/>
    <col min="8700" max="8700" width="11.85546875" style="7" customWidth="1"/>
    <col min="8701" max="8701" width="8.85546875" style="7"/>
    <col min="8702" max="8702" width="10.140625" style="7" bestFit="1" customWidth="1"/>
    <col min="8703" max="8703" width="8.85546875" style="7"/>
    <col min="8704" max="8704" width="9.140625" style="7" customWidth="1"/>
    <col min="8705" max="8705" width="12.140625" style="7" customWidth="1"/>
    <col min="8706" max="8937" width="8.85546875" style="7"/>
    <col min="8938" max="8938" width="42.85546875" style="7" customWidth="1"/>
    <col min="8939" max="8939" width="7.85546875" style="7" customWidth="1"/>
    <col min="8940" max="8940" width="13.42578125" style="7" customWidth="1"/>
    <col min="8941" max="8941" width="7.140625" style="7" customWidth="1"/>
    <col min="8942" max="8942" width="7.85546875" style="7" customWidth="1"/>
    <col min="8943" max="8943" width="13.42578125" style="7" customWidth="1"/>
    <col min="8944" max="8944" width="17" style="7" customWidth="1"/>
    <col min="8945" max="8947" width="0" style="7" hidden="1" customWidth="1"/>
    <col min="8948" max="8948" width="7.140625" style="7" customWidth="1"/>
    <col min="8949" max="8953" width="8.85546875" style="7"/>
    <col min="8954" max="8954" width="11.140625" style="7" bestFit="1" customWidth="1"/>
    <col min="8955" max="8955" width="11.85546875" style="7" bestFit="1" customWidth="1"/>
    <col min="8956" max="8956" width="11.85546875" style="7" customWidth="1"/>
    <col min="8957" max="8957" width="8.85546875" style="7"/>
    <col min="8958" max="8958" width="10.140625" style="7" bestFit="1" customWidth="1"/>
    <col min="8959" max="8959" width="8.85546875" style="7"/>
    <col min="8960" max="8960" width="9.140625" style="7" customWidth="1"/>
    <col min="8961" max="8961" width="12.140625" style="7" customWidth="1"/>
    <col min="8962" max="9193" width="8.85546875" style="7"/>
    <col min="9194" max="9194" width="42.85546875" style="7" customWidth="1"/>
    <col min="9195" max="9195" width="7.85546875" style="7" customWidth="1"/>
    <col min="9196" max="9196" width="13.42578125" style="7" customWidth="1"/>
    <col min="9197" max="9197" width="7.140625" style="7" customWidth="1"/>
    <col min="9198" max="9198" width="7.85546875" style="7" customWidth="1"/>
    <col min="9199" max="9199" width="13.42578125" style="7" customWidth="1"/>
    <col min="9200" max="9200" width="17" style="7" customWidth="1"/>
    <col min="9201" max="9203" width="0" style="7" hidden="1" customWidth="1"/>
    <col min="9204" max="9204" width="7.140625" style="7" customWidth="1"/>
    <col min="9205" max="9209" width="8.85546875" style="7"/>
    <col min="9210" max="9210" width="11.140625" style="7" bestFit="1" customWidth="1"/>
    <col min="9211" max="9211" width="11.85546875" style="7" bestFit="1" customWidth="1"/>
    <col min="9212" max="9212" width="11.85546875" style="7" customWidth="1"/>
    <col min="9213" max="9213" width="8.85546875" style="7"/>
    <col min="9214" max="9214" width="10.140625" style="7" bestFit="1" customWidth="1"/>
    <col min="9215" max="9215" width="8.85546875" style="7"/>
    <col min="9216" max="9216" width="9.140625" style="7" customWidth="1"/>
    <col min="9217" max="9217" width="12.140625" style="7" customWidth="1"/>
    <col min="9218" max="9449" width="8.85546875" style="7"/>
    <col min="9450" max="9450" width="42.85546875" style="7" customWidth="1"/>
    <col min="9451" max="9451" width="7.85546875" style="7" customWidth="1"/>
    <col min="9452" max="9452" width="13.42578125" style="7" customWidth="1"/>
    <col min="9453" max="9453" width="7.140625" style="7" customWidth="1"/>
    <col min="9454" max="9454" width="7.85546875" style="7" customWidth="1"/>
    <col min="9455" max="9455" width="13.42578125" style="7" customWidth="1"/>
    <col min="9456" max="9456" width="17" style="7" customWidth="1"/>
    <col min="9457" max="9459" width="0" style="7" hidden="1" customWidth="1"/>
    <col min="9460" max="9460" width="7.140625" style="7" customWidth="1"/>
    <col min="9461" max="9465" width="8.85546875" style="7"/>
    <col min="9466" max="9466" width="11.140625" style="7" bestFit="1" customWidth="1"/>
    <col min="9467" max="9467" width="11.85546875" style="7" bestFit="1" customWidth="1"/>
    <col min="9468" max="9468" width="11.85546875" style="7" customWidth="1"/>
    <col min="9469" max="9469" width="8.85546875" style="7"/>
    <col min="9470" max="9470" width="10.140625" style="7" bestFit="1" customWidth="1"/>
    <col min="9471" max="9471" width="8.85546875" style="7"/>
    <col min="9472" max="9472" width="9.140625" style="7" customWidth="1"/>
    <col min="9473" max="9473" width="12.140625" style="7" customWidth="1"/>
    <col min="9474" max="9705" width="8.85546875" style="7"/>
    <col min="9706" max="9706" width="42.85546875" style="7" customWidth="1"/>
    <col min="9707" max="9707" width="7.85546875" style="7" customWidth="1"/>
    <col min="9708" max="9708" width="13.42578125" style="7" customWidth="1"/>
    <col min="9709" max="9709" width="7.140625" style="7" customWidth="1"/>
    <col min="9710" max="9710" width="7.85546875" style="7" customWidth="1"/>
    <col min="9711" max="9711" width="13.42578125" style="7" customWidth="1"/>
    <col min="9712" max="9712" width="17" style="7" customWidth="1"/>
    <col min="9713" max="9715" width="0" style="7" hidden="1" customWidth="1"/>
    <col min="9716" max="9716" width="7.140625" style="7" customWidth="1"/>
    <col min="9717" max="9721" width="8.85546875" style="7"/>
    <col min="9722" max="9722" width="11.140625" style="7" bestFit="1" customWidth="1"/>
    <col min="9723" max="9723" width="11.85546875" style="7" bestFit="1" customWidth="1"/>
    <col min="9724" max="9724" width="11.85546875" style="7" customWidth="1"/>
    <col min="9725" max="9725" width="8.85546875" style="7"/>
    <col min="9726" max="9726" width="10.140625" style="7" bestFit="1" customWidth="1"/>
    <col min="9727" max="9727" width="8.85546875" style="7"/>
    <col min="9728" max="9728" width="9.140625" style="7" customWidth="1"/>
    <col min="9729" max="9729" width="12.140625" style="7" customWidth="1"/>
    <col min="9730" max="9961" width="8.85546875" style="7"/>
    <col min="9962" max="9962" width="42.85546875" style="7" customWidth="1"/>
    <col min="9963" max="9963" width="7.85546875" style="7" customWidth="1"/>
    <col min="9964" max="9964" width="13.42578125" style="7" customWidth="1"/>
    <col min="9965" max="9965" width="7.140625" style="7" customWidth="1"/>
    <col min="9966" max="9966" width="7.85546875" style="7" customWidth="1"/>
    <col min="9967" max="9967" width="13.42578125" style="7" customWidth="1"/>
    <col min="9968" max="9968" width="17" style="7" customWidth="1"/>
    <col min="9969" max="9971" width="0" style="7" hidden="1" customWidth="1"/>
    <col min="9972" max="9972" width="7.140625" style="7" customWidth="1"/>
    <col min="9973" max="9977" width="8.85546875" style="7"/>
    <col min="9978" max="9978" width="11.140625" style="7" bestFit="1" customWidth="1"/>
    <col min="9979" max="9979" width="11.85546875" style="7" bestFit="1" customWidth="1"/>
    <col min="9980" max="9980" width="11.85546875" style="7" customWidth="1"/>
    <col min="9981" max="9981" width="8.85546875" style="7"/>
    <col min="9982" max="9982" width="10.140625" style="7" bestFit="1" customWidth="1"/>
    <col min="9983" max="9983" width="8.85546875" style="7"/>
    <col min="9984" max="9984" width="9.140625" style="7" customWidth="1"/>
    <col min="9985" max="9985" width="12.140625" style="7" customWidth="1"/>
    <col min="9986" max="10217" width="8.85546875" style="7"/>
    <col min="10218" max="10218" width="42.85546875" style="7" customWidth="1"/>
    <col min="10219" max="10219" width="7.85546875" style="7" customWidth="1"/>
    <col min="10220" max="10220" width="13.42578125" style="7" customWidth="1"/>
    <col min="10221" max="10221" width="7.140625" style="7" customWidth="1"/>
    <col min="10222" max="10222" width="7.85546875" style="7" customWidth="1"/>
    <col min="10223" max="10223" width="13.42578125" style="7" customWidth="1"/>
    <col min="10224" max="10224" width="17" style="7" customWidth="1"/>
    <col min="10225" max="10227" width="0" style="7" hidden="1" customWidth="1"/>
    <col min="10228" max="10228" width="7.140625" style="7" customWidth="1"/>
    <col min="10229" max="10233" width="8.85546875" style="7"/>
    <col min="10234" max="10234" width="11.140625" style="7" bestFit="1" customWidth="1"/>
    <col min="10235" max="10235" width="11.85546875" style="7" bestFit="1" customWidth="1"/>
    <col min="10236" max="10236" width="11.85546875" style="7" customWidth="1"/>
    <col min="10237" max="10237" width="8.85546875" style="7"/>
    <col min="10238" max="10238" width="10.140625" style="7" bestFit="1" customWidth="1"/>
    <col min="10239" max="10239" width="8.85546875" style="7"/>
    <col min="10240" max="10240" width="9.140625" style="7" customWidth="1"/>
    <col min="10241" max="10241" width="12.140625" style="7" customWidth="1"/>
    <col min="10242" max="10473" width="8.85546875" style="7"/>
    <col min="10474" max="10474" width="42.85546875" style="7" customWidth="1"/>
    <col min="10475" max="10475" width="7.85546875" style="7" customWidth="1"/>
    <col min="10476" max="10476" width="13.42578125" style="7" customWidth="1"/>
    <col min="10477" max="10477" width="7.140625" style="7" customWidth="1"/>
    <col min="10478" max="10478" width="7.85546875" style="7" customWidth="1"/>
    <col min="10479" max="10479" width="13.42578125" style="7" customWidth="1"/>
    <col min="10480" max="10480" width="17" style="7" customWidth="1"/>
    <col min="10481" max="10483" width="0" style="7" hidden="1" customWidth="1"/>
    <col min="10484" max="10484" width="7.140625" style="7" customWidth="1"/>
    <col min="10485" max="10489" width="8.85546875" style="7"/>
    <col min="10490" max="10490" width="11.140625" style="7" bestFit="1" customWidth="1"/>
    <col min="10491" max="10491" width="11.85546875" style="7" bestFit="1" customWidth="1"/>
    <col min="10492" max="10492" width="11.85546875" style="7" customWidth="1"/>
    <col min="10493" max="10493" width="8.85546875" style="7"/>
    <col min="10494" max="10494" width="10.140625" style="7" bestFit="1" customWidth="1"/>
    <col min="10495" max="10495" width="8.85546875" style="7"/>
    <col min="10496" max="10496" width="9.140625" style="7" customWidth="1"/>
    <col min="10497" max="10497" width="12.140625" style="7" customWidth="1"/>
    <col min="10498" max="10729" width="8.85546875" style="7"/>
    <col min="10730" max="10730" width="42.85546875" style="7" customWidth="1"/>
    <col min="10731" max="10731" width="7.85546875" style="7" customWidth="1"/>
    <col min="10732" max="10732" width="13.42578125" style="7" customWidth="1"/>
    <col min="10733" max="10733" width="7.140625" style="7" customWidth="1"/>
    <col min="10734" max="10734" width="7.85546875" style="7" customWidth="1"/>
    <col min="10735" max="10735" width="13.42578125" style="7" customWidth="1"/>
    <col min="10736" max="10736" width="17" style="7" customWidth="1"/>
    <col min="10737" max="10739" width="0" style="7" hidden="1" customWidth="1"/>
    <col min="10740" max="10740" width="7.140625" style="7" customWidth="1"/>
    <col min="10741" max="10745" width="8.85546875" style="7"/>
    <col min="10746" max="10746" width="11.140625" style="7" bestFit="1" customWidth="1"/>
    <col min="10747" max="10747" width="11.85546875" style="7" bestFit="1" customWidth="1"/>
    <col min="10748" max="10748" width="11.85546875" style="7" customWidth="1"/>
    <col min="10749" max="10749" width="8.85546875" style="7"/>
    <col min="10750" max="10750" width="10.140625" style="7" bestFit="1" customWidth="1"/>
    <col min="10751" max="10751" width="8.85546875" style="7"/>
    <col min="10752" max="10752" width="9.140625" style="7" customWidth="1"/>
    <col min="10753" max="10753" width="12.140625" style="7" customWidth="1"/>
    <col min="10754" max="10985" width="8.85546875" style="7"/>
    <col min="10986" max="10986" width="42.85546875" style="7" customWidth="1"/>
    <col min="10987" max="10987" width="7.85546875" style="7" customWidth="1"/>
    <col min="10988" max="10988" width="13.42578125" style="7" customWidth="1"/>
    <col min="10989" max="10989" width="7.140625" style="7" customWidth="1"/>
    <col min="10990" max="10990" width="7.85546875" style="7" customWidth="1"/>
    <col min="10991" max="10991" width="13.42578125" style="7" customWidth="1"/>
    <col min="10992" max="10992" width="17" style="7" customWidth="1"/>
    <col min="10993" max="10995" width="0" style="7" hidden="1" customWidth="1"/>
    <col min="10996" max="10996" width="7.140625" style="7" customWidth="1"/>
    <col min="10997" max="11001" width="8.85546875" style="7"/>
    <col min="11002" max="11002" width="11.140625" style="7" bestFit="1" customWidth="1"/>
    <col min="11003" max="11003" width="11.85546875" style="7" bestFit="1" customWidth="1"/>
    <col min="11004" max="11004" width="11.85546875" style="7" customWidth="1"/>
    <col min="11005" max="11005" width="8.85546875" style="7"/>
    <col min="11006" max="11006" width="10.140625" style="7" bestFit="1" customWidth="1"/>
    <col min="11007" max="11007" width="8.85546875" style="7"/>
    <col min="11008" max="11008" width="9.140625" style="7" customWidth="1"/>
    <col min="11009" max="11009" width="12.140625" style="7" customWidth="1"/>
    <col min="11010" max="11241" width="8.85546875" style="7"/>
    <col min="11242" max="11242" width="42.85546875" style="7" customWidth="1"/>
    <col min="11243" max="11243" width="7.85546875" style="7" customWidth="1"/>
    <col min="11244" max="11244" width="13.42578125" style="7" customWidth="1"/>
    <col min="11245" max="11245" width="7.140625" style="7" customWidth="1"/>
    <col min="11246" max="11246" width="7.85546875" style="7" customWidth="1"/>
    <col min="11247" max="11247" width="13.42578125" style="7" customWidth="1"/>
    <col min="11248" max="11248" width="17" style="7" customWidth="1"/>
    <col min="11249" max="11251" width="0" style="7" hidden="1" customWidth="1"/>
    <col min="11252" max="11252" width="7.140625" style="7" customWidth="1"/>
    <col min="11253" max="11257" width="8.85546875" style="7"/>
    <col min="11258" max="11258" width="11.140625" style="7" bestFit="1" customWidth="1"/>
    <col min="11259" max="11259" width="11.85546875" style="7" bestFit="1" customWidth="1"/>
    <col min="11260" max="11260" width="11.85546875" style="7" customWidth="1"/>
    <col min="11261" max="11261" width="8.85546875" style="7"/>
    <col min="11262" max="11262" width="10.140625" style="7" bestFit="1" customWidth="1"/>
    <col min="11263" max="11263" width="8.85546875" style="7"/>
    <col min="11264" max="11264" width="9.140625" style="7" customWidth="1"/>
    <col min="11265" max="11265" width="12.140625" style="7" customWidth="1"/>
    <col min="11266" max="11497" width="8.85546875" style="7"/>
    <col min="11498" max="11498" width="42.85546875" style="7" customWidth="1"/>
    <col min="11499" max="11499" width="7.85546875" style="7" customWidth="1"/>
    <col min="11500" max="11500" width="13.42578125" style="7" customWidth="1"/>
    <col min="11501" max="11501" width="7.140625" style="7" customWidth="1"/>
    <col min="11502" max="11502" width="7.85546875" style="7" customWidth="1"/>
    <col min="11503" max="11503" width="13.42578125" style="7" customWidth="1"/>
    <col min="11504" max="11504" width="17" style="7" customWidth="1"/>
    <col min="11505" max="11507" width="0" style="7" hidden="1" customWidth="1"/>
    <col min="11508" max="11508" width="7.140625" style="7" customWidth="1"/>
    <col min="11509" max="11513" width="8.85546875" style="7"/>
    <col min="11514" max="11514" width="11.140625" style="7" bestFit="1" customWidth="1"/>
    <col min="11515" max="11515" width="11.85546875" style="7" bestFit="1" customWidth="1"/>
    <col min="11516" max="11516" width="11.85546875" style="7" customWidth="1"/>
    <col min="11517" max="11517" width="8.85546875" style="7"/>
    <col min="11518" max="11518" width="10.140625" style="7" bestFit="1" customWidth="1"/>
    <col min="11519" max="11519" width="8.85546875" style="7"/>
    <col min="11520" max="11520" width="9.140625" style="7" customWidth="1"/>
    <col min="11521" max="11521" width="12.140625" style="7" customWidth="1"/>
    <col min="11522" max="11753" width="8.85546875" style="7"/>
    <col min="11754" max="11754" width="42.85546875" style="7" customWidth="1"/>
    <col min="11755" max="11755" width="7.85546875" style="7" customWidth="1"/>
    <col min="11756" max="11756" width="13.42578125" style="7" customWidth="1"/>
    <col min="11757" max="11757" width="7.140625" style="7" customWidth="1"/>
    <col min="11758" max="11758" width="7.85546875" style="7" customWidth="1"/>
    <col min="11759" max="11759" width="13.42578125" style="7" customWidth="1"/>
    <col min="11760" max="11760" width="17" style="7" customWidth="1"/>
    <col min="11761" max="11763" width="0" style="7" hidden="1" customWidth="1"/>
    <col min="11764" max="11764" width="7.140625" style="7" customWidth="1"/>
    <col min="11765" max="11769" width="8.85546875" style="7"/>
    <col min="11770" max="11770" width="11.140625" style="7" bestFit="1" customWidth="1"/>
    <col min="11771" max="11771" width="11.85546875" style="7" bestFit="1" customWidth="1"/>
    <col min="11772" max="11772" width="11.85546875" style="7" customWidth="1"/>
    <col min="11773" max="11773" width="8.85546875" style="7"/>
    <col min="11774" max="11774" width="10.140625" style="7" bestFit="1" customWidth="1"/>
    <col min="11775" max="11775" width="8.85546875" style="7"/>
    <col min="11776" max="11776" width="9.140625" style="7" customWidth="1"/>
    <col min="11777" max="11777" width="12.140625" style="7" customWidth="1"/>
    <col min="11778" max="12009" width="8.85546875" style="7"/>
    <col min="12010" max="12010" width="42.85546875" style="7" customWidth="1"/>
    <col min="12011" max="12011" width="7.85546875" style="7" customWidth="1"/>
    <col min="12012" max="12012" width="13.42578125" style="7" customWidth="1"/>
    <col min="12013" max="12013" width="7.140625" style="7" customWidth="1"/>
    <col min="12014" max="12014" width="7.85546875" style="7" customWidth="1"/>
    <col min="12015" max="12015" width="13.42578125" style="7" customWidth="1"/>
    <col min="12016" max="12016" width="17" style="7" customWidth="1"/>
    <col min="12017" max="12019" width="0" style="7" hidden="1" customWidth="1"/>
    <col min="12020" max="12020" width="7.140625" style="7" customWidth="1"/>
    <col min="12021" max="12025" width="8.85546875" style="7"/>
    <col min="12026" max="12026" width="11.140625" style="7" bestFit="1" customWidth="1"/>
    <col min="12027" max="12027" width="11.85546875" style="7" bestFit="1" customWidth="1"/>
    <col min="12028" max="12028" width="11.85546875" style="7" customWidth="1"/>
    <col min="12029" max="12029" width="8.85546875" style="7"/>
    <col min="12030" max="12030" width="10.140625" style="7" bestFit="1" customWidth="1"/>
    <col min="12031" max="12031" width="8.85546875" style="7"/>
    <col min="12032" max="12032" width="9.140625" style="7" customWidth="1"/>
    <col min="12033" max="12033" width="12.140625" style="7" customWidth="1"/>
    <col min="12034" max="12265" width="8.85546875" style="7"/>
    <col min="12266" max="12266" width="42.85546875" style="7" customWidth="1"/>
    <col min="12267" max="12267" width="7.85546875" style="7" customWidth="1"/>
    <col min="12268" max="12268" width="13.42578125" style="7" customWidth="1"/>
    <col min="12269" max="12269" width="7.140625" style="7" customWidth="1"/>
    <col min="12270" max="12270" width="7.85546875" style="7" customWidth="1"/>
    <col min="12271" max="12271" width="13.42578125" style="7" customWidth="1"/>
    <col min="12272" max="12272" width="17" style="7" customWidth="1"/>
    <col min="12273" max="12275" width="0" style="7" hidden="1" customWidth="1"/>
    <col min="12276" max="12276" width="7.140625" style="7" customWidth="1"/>
    <col min="12277" max="12281" width="8.85546875" style="7"/>
    <col min="12282" max="12282" width="11.140625" style="7" bestFit="1" customWidth="1"/>
    <col min="12283" max="12283" width="11.85546875" style="7" bestFit="1" customWidth="1"/>
    <col min="12284" max="12284" width="11.85546875" style="7" customWidth="1"/>
    <col min="12285" max="12285" width="8.85546875" style="7"/>
    <col min="12286" max="12286" width="10.140625" style="7" bestFit="1" customWidth="1"/>
    <col min="12287" max="12287" width="8.85546875" style="7"/>
    <col min="12288" max="12288" width="9.140625" style="7" customWidth="1"/>
    <col min="12289" max="12289" width="12.140625" style="7" customWidth="1"/>
    <col min="12290" max="12521" width="8.85546875" style="7"/>
    <col min="12522" max="12522" width="42.85546875" style="7" customWidth="1"/>
    <col min="12523" max="12523" width="7.85546875" style="7" customWidth="1"/>
    <col min="12524" max="12524" width="13.42578125" style="7" customWidth="1"/>
    <col min="12525" max="12525" width="7.140625" style="7" customWidth="1"/>
    <col min="12526" max="12526" width="7.85546875" style="7" customWidth="1"/>
    <col min="12527" max="12527" width="13.42578125" style="7" customWidth="1"/>
    <col min="12528" max="12528" width="17" style="7" customWidth="1"/>
    <col min="12529" max="12531" width="0" style="7" hidden="1" customWidth="1"/>
    <col min="12532" max="12532" width="7.140625" style="7" customWidth="1"/>
    <col min="12533" max="12537" width="8.85546875" style="7"/>
    <col min="12538" max="12538" width="11.140625" style="7" bestFit="1" customWidth="1"/>
    <col min="12539" max="12539" width="11.85546875" style="7" bestFit="1" customWidth="1"/>
    <col min="12540" max="12540" width="11.85546875" style="7" customWidth="1"/>
    <col min="12541" max="12541" width="8.85546875" style="7"/>
    <col min="12542" max="12542" width="10.140625" style="7" bestFit="1" customWidth="1"/>
    <col min="12543" max="12543" width="8.85546875" style="7"/>
    <col min="12544" max="12544" width="9.140625" style="7" customWidth="1"/>
    <col min="12545" max="12545" width="12.140625" style="7" customWidth="1"/>
    <col min="12546" max="12777" width="8.85546875" style="7"/>
    <col min="12778" max="12778" width="42.85546875" style="7" customWidth="1"/>
    <col min="12779" max="12779" width="7.85546875" style="7" customWidth="1"/>
    <col min="12780" max="12780" width="13.42578125" style="7" customWidth="1"/>
    <col min="12781" max="12781" width="7.140625" style="7" customWidth="1"/>
    <col min="12782" max="12782" width="7.85546875" style="7" customWidth="1"/>
    <col min="12783" max="12783" width="13.42578125" style="7" customWidth="1"/>
    <col min="12784" max="12784" width="17" style="7" customWidth="1"/>
    <col min="12785" max="12787" width="0" style="7" hidden="1" customWidth="1"/>
    <col min="12788" max="12788" width="7.140625" style="7" customWidth="1"/>
    <col min="12789" max="12793" width="8.85546875" style="7"/>
    <col min="12794" max="12794" width="11.140625" style="7" bestFit="1" customWidth="1"/>
    <col min="12795" max="12795" width="11.85546875" style="7" bestFit="1" customWidth="1"/>
    <col min="12796" max="12796" width="11.85546875" style="7" customWidth="1"/>
    <col min="12797" max="12797" width="8.85546875" style="7"/>
    <col min="12798" max="12798" width="10.140625" style="7" bestFit="1" customWidth="1"/>
    <col min="12799" max="12799" width="8.85546875" style="7"/>
    <col min="12800" max="12800" width="9.140625" style="7" customWidth="1"/>
    <col min="12801" max="12801" width="12.140625" style="7" customWidth="1"/>
    <col min="12802" max="13033" width="8.85546875" style="7"/>
    <col min="13034" max="13034" width="42.85546875" style="7" customWidth="1"/>
    <col min="13035" max="13035" width="7.85546875" style="7" customWidth="1"/>
    <col min="13036" max="13036" width="13.42578125" style="7" customWidth="1"/>
    <col min="13037" max="13037" width="7.140625" style="7" customWidth="1"/>
    <col min="13038" max="13038" width="7.85546875" style="7" customWidth="1"/>
    <col min="13039" max="13039" width="13.42578125" style="7" customWidth="1"/>
    <col min="13040" max="13040" width="17" style="7" customWidth="1"/>
    <col min="13041" max="13043" width="0" style="7" hidden="1" customWidth="1"/>
    <col min="13044" max="13044" width="7.140625" style="7" customWidth="1"/>
    <col min="13045" max="13049" width="8.85546875" style="7"/>
    <col min="13050" max="13050" width="11.140625" style="7" bestFit="1" customWidth="1"/>
    <col min="13051" max="13051" width="11.85546875" style="7" bestFit="1" customWidth="1"/>
    <col min="13052" max="13052" width="11.85546875" style="7" customWidth="1"/>
    <col min="13053" max="13053" width="8.85546875" style="7"/>
    <col min="13054" max="13054" width="10.140625" style="7" bestFit="1" customWidth="1"/>
    <col min="13055" max="13055" width="8.85546875" style="7"/>
    <col min="13056" max="13056" width="9.140625" style="7" customWidth="1"/>
    <col min="13057" max="13057" width="12.140625" style="7" customWidth="1"/>
    <col min="13058" max="13289" width="8.85546875" style="7"/>
    <col min="13290" max="13290" width="42.85546875" style="7" customWidth="1"/>
    <col min="13291" max="13291" width="7.85546875" style="7" customWidth="1"/>
    <col min="13292" max="13292" width="13.42578125" style="7" customWidth="1"/>
    <col min="13293" max="13293" width="7.140625" style="7" customWidth="1"/>
    <col min="13294" max="13294" width="7.85546875" style="7" customWidth="1"/>
    <col min="13295" max="13295" width="13.42578125" style="7" customWidth="1"/>
    <col min="13296" max="13296" width="17" style="7" customWidth="1"/>
    <col min="13297" max="13299" width="0" style="7" hidden="1" customWidth="1"/>
    <col min="13300" max="13300" width="7.140625" style="7" customWidth="1"/>
    <col min="13301" max="13305" width="8.85546875" style="7"/>
    <col min="13306" max="13306" width="11.140625" style="7" bestFit="1" customWidth="1"/>
    <col min="13307" max="13307" width="11.85546875" style="7" bestFit="1" customWidth="1"/>
    <col min="13308" max="13308" width="11.85546875" style="7" customWidth="1"/>
    <col min="13309" max="13309" width="8.85546875" style="7"/>
    <col min="13310" max="13310" width="10.140625" style="7" bestFit="1" customWidth="1"/>
    <col min="13311" max="13311" width="8.85546875" style="7"/>
    <col min="13312" max="13312" width="9.140625" style="7" customWidth="1"/>
    <col min="13313" max="13313" width="12.140625" style="7" customWidth="1"/>
    <col min="13314" max="13545" width="8.85546875" style="7"/>
    <col min="13546" max="13546" width="42.85546875" style="7" customWidth="1"/>
    <col min="13547" max="13547" width="7.85546875" style="7" customWidth="1"/>
    <col min="13548" max="13548" width="13.42578125" style="7" customWidth="1"/>
    <col min="13549" max="13549" width="7.140625" style="7" customWidth="1"/>
    <col min="13550" max="13550" width="7.85546875" style="7" customWidth="1"/>
    <col min="13551" max="13551" width="13.42578125" style="7" customWidth="1"/>
    <col min="13552" max="13552" width="17" style="7" customWidth="1"/>
    <col min="13553" max="13555" width="0" style="7" hidden="1" customWidth="1"/>
    <col min="13556" max="13556" width="7.140625" style="7" customWidth="1"/>
    <col min="13557" max="13561" width="8.85546875" style="7"/>
    <col min="13562" max="13562" width="11.140625" style="7" bestFit="1" customWidth="1"/>
    <col min="13563" max="13563" width="11.85546875" style="7" bestFit="1" customWidth="1"/>
    <col min="13564" max="13564" width="11.85546875" style="7" customWidth="1"/>
    <col min="13565" max="13565" width="8.85546875" style="7"/>
    <col min="13566" max="13566" width="10.140625" style="7" bestFit="1" customWidth="1"/>
    <col min="13567" max="13567" width="8.85546875" style="7"/>
    <col min="13568" max="13568" width="9.140625" style="7" customWidth="1"/>
    <col min="13569" max="13569" width="12.140625" style="7" customWidth="1"/>
    <col min="13570" max="13801" width="8.85546875" style="7"/>
    <col min="13802" max="13802" width="42.85546875" style="7" customWidth="1"/>
    <col min="13803" max="13803" width="7.85546875" style="7" customWidth="1"/>
    <col min="13804" max="13804" width="13.42578125" style="7" customWidth="1"/>
    <col min="13805" max="13805" width="7.140625" style="7" customWidth="1"/>
    <col min="13806" max="13806" width="7.85546875" style="7" customWidth="1"/>
    <col min="13807" max="13807" width="13.42578125" style="7" customWidth="1"/>
    <col min="13808" max="13808" width="17" style="7" customWidth="1"/>
    <col min="13809" max="13811" width="0" style="7" hidden="1" customWidth="1"/>
    <col min="13812" max="13812" width="7.140625" style="7" customWidth="1"/>
    <col min="13813" max="13817" width="8.85546875" style="7"/>
    <col min="13818" max="13818" width="11.140625" style="7" bestFit="1" customWidth="1"/>
    <col min="13819" max="13819" width="11.85546875" style="7" bestFit="1" customWidth="1"/>
    <col min="13820" max="13820" width="11.85546875" style="7" customWidth="1"/>
    <col min="13821" max="13821" width="8.85546875" style="7"/>
    <col min="13822" max="13822" width="10.140625" style="7" bestFit="1" customWidth="1"/>
    <col min="13823" max="13823" width="8.85546875" style="7"/>
    <col min="13824" max="13824" width="9.140625" style="7" customWidth="1"/>
    <col min="13825" max="13825" width="12.140625" style="7" customWidth="1"/>
    <col min="13826" max="14057" width="8.85546875" style="7"/>
    <col min="14058" max="14058" width="42.85546875" style="7" customWidth="1"/>
    <col min="14059" max="14059" width="7.85546875" style="7" customWidth="1"/>
    <col min="14060" max="14060" width="13.42578125" style="7" customWidth="1"/>
    <col min="14061" max="14061" width="7.140625" style="7" customWidth="1"/>
    <col min="14062" max="14062" width="7.85546875" style="7" customWidth="1"/>
    <col min="14063" max="14063" width="13.42578125" style="7" customWidth="1"/>
    <col min="14064" max="14064" width="17" style="7" customWidth="1"/>
    <col min="14065" max="14067" width="0" style="7" hidden="1" customWidth="1"/>
    <col min="14068" max="14068" width="7.140625" style="7" customWidth="1"/>
    <col min="14069" max="14073" width="8.85546875" style="7"/>
    <col min="14074" max="14074" width="11.140625" style="7" bestFit="1" customWidth="1"/>
    <col min="14075" max="14075" width="11.85546875" style="7" bestFit="1" customWidth="1"/>
    <col min="14076" max="14076" width="11.85546875" style="7" customWidth="1"/>
    <col min="14077" max="14077" width="8.85546875" style="7"/>
    <col min="14078" max="14078" width="10.140625" style="7" bestFit="1" customWidth="1"/>
    <col min="14079" max="14079" width="8.85546875" style="7"/>
    <col min="14080" max="14080" width="9.140625" style="7" customWidth="1"/>
    <col min="14081" max="14081" width="12.140625" style="7" customWidth="1"/>
    <col min="14082" max="14313" width="8.85546875" style="7"/>
    <col min="14314" max="14314" width="42.85546875" style="7" customWidth="1"/>
    <col min="14315" max="14315" width="7.85546875" style="7" customWidth="1"/>
    <col min="14316" max="14316" width="13.42578125" style="7" customWidth="1"/>
    <col min="14317" max="14317" width="7.140625" style="7" customWidth="1"/>
    <col min="14318" max="14318" width="7.85546875" style="7" customWidth="1"/>
    <col min="14319" max="14319" width="13.42578125" style="7" customWidth="1"/>
    <col min="14320" max="14320" width="17" style="7" customWidth="1"/>
    <col min="14321" max="14323" width="0" style="7" hidden="1" customWidth="1"/>
    <col min="14324" max="14324" width="7.140625" style="7" customWidth="1"/>
    <col min="14325" max="14329" width="8.85546875" style="7"/>
    <col min="14330" max="14330" width="11.140625" style="7" bestFit="1" customWidth="1"/>
    <col min="14331" max="14331" width="11.85546875" style="7" bestFit="1" customWidth="1"/>
    <col min="14332" max="14332" width="11.85546875" style="7" customWidth="1"/>
    <col min="14333" max="14333" width="8.85546875" style="7"/>
    <col min="14334" max="14334" width="10.140625" style="7" bestFit="1" customWidth="1"/>
    <col min="14335" max="14335" width="8.85546875" style="7"/>
    <col min="14336" max="14336" width="9.140625" style="7" customWidth="1"/>
    <col min="14337" max="14337" width="12.140625" style="7" customWidth="1"/>
    <col min="14338" max="14569" width="8.85546875" style="7"/>
    <col min="14570" max="14570" width="42.85546875" style="7" customWidth="1"/>
    <col min="14571" max="14571" width="7.85546875" style="7" customWidth="1"/>
    <col min="14572" max="14572" width="13.42578125" style="7" customWidth="1"/>
    <col min="14573" max="14573" width="7.140625" style="7" customWidth="1"/>
    <col min="14574" max="14574" width="7.85546875" style="7" customWidth="1"/>
    <col min="14575" max="14575" width="13.42578125" style="7" customWidth="1"/>
    <col min="14576" max="14576" width="17" style="7" customWidth="1"/>
    <col min="14577" max="14579" width="0" style="7" hidden="1" customWidth="1"/>
    <col min="14580" max="14580" width="7.140625" style="7" customWidth="1"/>
    <col min="14581" max="14585" width="8.85546875" style="7"/>
    <col min="14586" max="14586" width="11.140625" style="7" bestFit="1" customWidth="1"/>
    <col min="14587" max="14587" width="11.85546875" style="7" bestFit="1" customWidth="1"/>
    <col min="14588" max="14588" width="11.85546875" style="7" customWidth="1"/>
    <col min="14589" max="14589" width="8.85546875" style="7"/>
    <col min="14590" max="14590" width="10.140625" style="7" bestFit="1" customWidth="1"/>
    <col min="14591" max="14591" width="8.85546875" style="7"/>
    <col min="14592" max="14592" width="9.140625" style="7" customWidth="1"/>
    <col min="14593" max="14593" width="12.140625" style="7" customWidth="1"/>
    <col min="14594" max="14825" width="8.85546875" style="7"/>
    <col min="14826" max="14826" width="42.85546875" style="7" customWidth="1"/>
    <col min="14827" max="14827" width="7.85546875" style="7" customWidth="1"/>
    <col min="14828" max="14828" width="13.42578125" style="7" customWidth="1"/>
    <col min="14829" max="14829" width="7.140625" style="7" customWidth="1"/>
    <col min="14830" max="14830" width="7.85546875" style="7" customWidth="1"/>
    <col min="14831" max="14831" width="13.42578125" style="7" customWidth="1"/>
    <col min="14832" max="14832" width="17" style="7" customWidth="1"/>
    <col min="14833" max="14835" width="0" style="7" hidden="1" customWidth="1"/>
    <col min="14836" max="14836" width="7.140625" style="7" customWidth="1"/>
    <col min="14837" max="14841" width="8.85546875" style="7"/>
    <col min="14842" max="14842" width="11.140625" style="7" bestFit="1" customWidth="1"/>
    <col min="14843" max="14843" width="11.85546875" style="7" bestFit="1" customWidth="1"/>
    <col min="14844" max="14844" width="11.85546875" style="7" customWidth="1"/>
    <col min="14845" max="14845" width="8.85546875" style="7"/>
    <col min="14846" max="14846" width="10.140625" style="7" bestFit="1" customWidth="1"/>
    <col min="14847" max="14847" width="8.85546875" style="7"/>
    <col min="14848" max="14848" width="9.140625" style="7" customWidth="1"/>
    <col min="14849" max="14849" width="12.140625" style="7" customWidth="1"/>
    <col min="14850" max="15081" width="8.85546875" style="7"/>
    <col min="15082" max="15082" width="42.85546875" style="7" customWidth="1"/>
    <col min="15083" max="15083" width="7.85546875" style="7" customWidth="1"/>
    <col min="15084" max="15084" width="13.42578125" style="7" customWidth="1"/>
    <col min="15085" max="15085" width="7.140625" style="7" customWidth="1"/>
    <col min="15086" max="15086" width="7.85546875" style="7" customWidth="1"/>
    <col min="15087" max="15087" width="13.42578125" style="7" customWidth="1"/>
    <col min="15088" max="15088" width="17" style="7" customWidth="1"/>
    <col min="15089" max="15091" width="0" style="7" hidden="1" customWidth="1"/>
    <col min="15092" max="15092" width="7.140625" style="7" customWidth="1"/>
    <col min="15093" max="15097" width="8.85546875" style="7"/>
    <col min="15098" max="15098" width="11.140625" style="7" bestFit="1" customWidth="1"/>
    <col min="15099" max="15099" width="11.85546875" style="7" bestFit="1" customWidth="1"/>
    <col min="15100" max="15100" width="11.85546875" style="7" customWidth="1"/>
    <col min="15101" max="15101" width="8.85546875" style="7"/>
    <col min="15102" max="15102" width="10.140625" style="7" bestFit="1" customWidth="1"/>
    <col min="15103" max="15103" width="8.85546875" style="7"/>
    <col min="15104" max="15104" width="9.140625" style="7" customWidth="1"/>
    <col min="15105" max="15105" width="12.140625" style="7" customWidth="1"/>
    <col min="15106" max="15337" width="8.85546875" style="7"/>
    <col min="15338" max="15338" width="42.85546875" style="7" customWidth="1"/>
    <col min="15339" max="15339" width="7.85546875" style="7" customWidth="1"/>
    <col min="15340" max="15340" width="13.42578125" style="7" customWidth="1"/>
    <col min="15341" max="15341" width="7.140625" style="7" customWidth="1"/>
    <col min="15342" max="15342" width="7.85546875" style="7" customWidth="1"/>
    <col min="15343" max="15343" width="13.42578125" style="7" customWidth="1"/>
    <col min="15344" max="15344" width="17" style="7" customWidth="1"/>
    <col min="15345" max="15347" width="0" style="7" hidden="1" customWidth="1"/>
    <col min="15348" max="15348" width="7.140625" style="7" customWidth="1"/>
    <col min="15349" max="15353" width="8.85546875" style="7"/>
    <col min="15354" max="15354" width="11.140625" style="7" bestFit="1" customWidth="1"/>
    <col min="15355" max="15355" width="11.85546875" style="7" bestFit="1" customWidth="1"/>
    <col min="15356" max="15356" width="11.85546875" style="7" customWidth="1"/>
    <col min="15357" max="15357" width="8.85546875" style="7"/>
    <col min="15358" max="15358" width="10.140625" style="7" bestFit="1" customWidth="1"/>
    <col min="15359" max="15359" width="8.85546875" style="7"/>
    <col min="15360" max="15360" width="9.140625" style="7" customWidth="1"/>
    <col min="15361" max="15361" width="12.140625" style="7" customWidth="1"/>
    <col min="15362" max="15593" width="8.85546875" style="7"/>
    <col min="15594" max="15594" width="42.85546875" style="7" customWidth="1"/>
    <col min="15595" max="15595" width="7.85546875" style="7" customWidth="1"/>
    <col min="15596" max="15596" width="13.42578125" style="7" customWidth="1"/>
    <col min="15597" max="15597" width="7.140625" style="7" customWidth="1"/>
    <col min="15598" max="15598" width="7.85546875" style="7" customWidth="1"/>
    <col min="15599" max="15599" width="13.42578125" style="7" customWidth="1"/>
    <col min="15600" max="15600" width="17" style="7" customWidth="1"/>
    <col min="15601" max="15603" width="0" style="7" hidden="1" customWidth="1"/>
    <col min="15604" max="15604" width="7.140625" style="7" customWidth="1"/>
    <col min="15605" max="15609" width="8.85546875" style="7"/>
    <col min="15610" max="15610" width="11.140625" style="7" bestFit="1" customWidth="1"/>
    <col min="15611" max="15611" width="11.85546875" style="7" bestFit="1" customWidth="1"/>
    <col min="15612" max="15612" width="11.85546875" style="7" customWidth="1"/>
    <col min="15613" max="15613" width="8.85546875" style="7"/>
    <col min="15614" max="15614" width="10.140625" style="7" bestFit="1" customWidth="1"/>
    <col min="15615" max="15615" width="8.85546875" style="7"/>
    <col min="15616" max="15616" width="9.140625" style="7" customWidth="1"/>
    <col min="15617" max="15617" width="12.140625" style="7" customWidth="1"/>
    <col min="15618" max="15849" width="8.85546875" style="7"/>
    <col min="15850" max="15850" width="42.85546875" style="7" customWidth="1"/>
    <col min="15851" max="15851" width="7.85546875" style="7" customWidth="1"/>
    <col min="15852" max="15852" width="13.42578125" style="7" customWidth="1"/>
    <col min="15853" max="15853" width="7.140625" style="7" customWidth="1"/>
    <col min="15854" max="15854" width="7.85546875" style="7" customWidth="1"/>
    <col min="15855" max="15855" width="13.42578125" style="7" customWidth="1"/>
    <col min="15856" max="15856" width="17" style="7" customWidth="1"/>
    <col min="15857" max="15859" width="0" style="7" hidden="1" customWidth="1"/>
    <col min="15860" max="15860" width="7.140625" style="7" customWidth="1"/>
    <col min="15861" max="15865" width="8.85546875" style="7"/>
    <col min="15866" max="15866" width="11.140625" style="7" bestFit="1" customWidth="1"/>
    <col min="15867" max="15867" width="11.85546875" style="7" bestFit="1" customWidth="1"/>
    <col min="15868" max="15868" width="11.85546875" style="7" customWidth="1"/>
    <col min="15869" max="15869" width="8.85546875" style="7"/>
    <col min="15870" max="15870" width="10.140625" style="7" bestFit="1" customWidth="1"/>
    <col min="15871" max="15871" width="8.85546875" style="7"/>
    <col min="15872" max="15872" width="9.140625" style="7" customWidth="1"/>
    <col min="15873" max="15873" width="12.140625" style="7" customWidth="1"/>
    <col min="15874" max="16105" width="8.85546875" style="7"/>
    <col min="16106" max="16106" width="42.85546875" style="7" customWidth="1"/>
    <col min="16107" max="16107" width="7.85546875" style="7" customWidth="1"/>
    <col min="16108" max="16108" width="13.42578125" style="7" customWidth="1"/>
    <col min="16109" max="16109" width="7.140625" style="7" customWidth="1"/>
    <col min="16110" max="16110" width="7.85546875" style="7" customWidth="1"/>
    <col min="16111" max="16111" width="13.42578125" style="7" customWidth="1"/>
    <col min="16112" max="16112" width="17" style="7" customWidth="1"/>
    <col min="16113" max="16115" width="0" style="7" hidden="1" customWidth="1"/>
    <col min="16116" max="16116" width="7.140625" style="7" customWidth="1"/>
    <col min="16117" max="16121" width="8.85546875" style="7"/>
    <col min="16122" max="16122" width="11.140625" style="7" bestFit="1" customWidth="1"/>
    <col min="16123" max="16123" width="11.85546875" style="7" bestFit="1" customWidth="1"/>
    <col min="16124" max="16124" width="11.85546875" style="7" customWidth="1"/>
    <col min="16125" max="16125" width="8.85546875" style="7"/>
    <col min="16126" max="16126" width="10.140625" style="7" bestFit="1" customWidth="1"/>
    <col min="16127" max="16127" width="8.85546875" style="7"/>
    <col min="16128" max="16128" width="9.140625" style="7" customWidth="1"/>
    <col min="16129" max="16129" width="12.140625" style="7" customWidth="1"/>
    <col min="16130" max="16384" width="8.85546875" style="7"/>
  </cols>
  <sheetData>
    <row r="1" spans="1:9" x14ac:dyDescent="0.25">
      <c r="A1" s="1" t="s">
        <v>37</v>
      </c>
      <c r="B1" s="40"/>
      <c r="C1" s="40"/>
      <c r="D1" s="40"/>
      <c r="E1" s="40"/>
      <c r="F1" s="40"/>
      <c r="G1" s="40"/>
      <c r="H1" s="39"/>
      <c r="I1" s="40"/>
    </row>
    <row r="2" spans="1:9" ht="15" x14ac:dyDescent="0.25">
      <c r="A2" s="17" t="s">
        <v>1</v>
      </c>
      <c r="B2" s="19" t="s">
        <v>114</v>
      </c>
      <c r="C2" s="20" t="s">
        <v>2</v>
      </c>
      <c r="D2" s="19" t="s">
        <v>113</v>
      </c>
      <c r="E2" s="20" t="s">
        <v>2</v>
      </c>
      <c r="F2" s="19" t="s">
        <v>98</v>
      </c>
      <c r="G2" s="20" t="s">
        <v>2</v>
      </c>
      <c r="H2" s="18">
        <v>2024</v>
      </c>
      <c r="I2" s="18" t="s">
        <v>2</v>
      </c>
    </row>
    <row r="3" spans="1:9" x14ac:dyDescent="0.25">
      <c r="A3" s="4" t="s">
        <v>38</v>
      </c>
      <c r="B3" s="52">
        <v>239044</v>
      </c>
      <c r="C3" s="21">
        <v>100</v>
      </c>
      <c r="D3" s="52">
        <v>313193</v>
      </c>
      <c r="E3" s="21">
        <v>100</v>
      </c>
      <c r="F3" s="52">
        <v>389890</v>
      </c>
      <c r="G3" s="21">
        <v>100</v>
      </c>
      <c r="H3" s="50">
        <v>480836</v>
      </c>
      <c r="I3" s="10">
        <v>100</v>
      </c>
    </row>
    <row r="4" spans="1:9" ht="12.75" customHeight="1" x14ac:dyDescent="0.25">
      <c r="A4" s="7" t="s">
        <v>39</v>
      </c>
      <c r="B4" s="53">
        <v>2517</v>
      </c>
      <c r="C4" s="22">
        <f>100/$B$3*B4</f>
        <v>1.0529442278408996</v>
      </c>
      <c r="D4" s="53">
        <v>2854</v>
      </c>
      <c r="E4" s="22">
        <f t="shared" ref="E4:E17" si="0">100/$D$3*D4</f>
        <v>0.9112591916166709</v>
      </c>
      <c r="F4" s="53">
        <v>1060</v>
      </c>
      <c r="G4" s="22">
        <v>0.27187155351509401</v>
      </c>
      <c r="H4" s="51">
        <v>-4810</v>
      </c>
      <c r="I4" s="8">
        <v>-1.0003410726318329</v>
      </c>
    </row>
    <row r="5" spans="1:9" x14ac:dyDescent="0.25">
      <c r="A5" s="7" t="s">
        <v>40</v>
      </c>
      <c r="B5" s="53">
        <v>-126323</v>
      </c>
      <c r="C5" s="22">
        <f t="shared" ref="C5:C17" si="1">100/$B$3*B5</f>
        <v>-52.845082913605864</v>
      </c>
      <c r="D5" s="53">
        <v>-169931</v>
      </c>
      <c r="E5" s="22">
        <f t="shared" si="0"/>
        <v>-54.257598349899261</v>
      </c>
      <c r="F5" s="53">
        <v>-208210</v>
      </c>
      <c r="G5" s="22">
        <v>-53.402241657903517</v>
      </c>
      <c r="H5" s="51">
        <v>-237099</v>
      </c>
      <c r="I5" s="8">
        <v>-49.309743862772336</v>
      </c>
    </row>
    <row r="6" spans="1:9" x14ac:dyDescent="0.25">
      <c r="A6" s="7" t="s">
        <v>41</v>
      </c>
      <c r="B6" s="53">
        <v>-69905</v>
      </c>
      <c r="C6" s="22">
        <f t="shared" si="1"/>
        <v>-29.243570221381837</v>
      </c>
      <c r="D6" s="53">
        <v>-84298</v>
      </c>
      <c r="E6" s="22">
        <f t="shared" si="0"/>
        <v>-26.915671806202564</v>
      </c>
      <c r="F6" s="53">
        <v>-102468</v>
      </c>
      <c r="G6" s="22">
        <v>-26.281258816589293</v>
      </c>
      <c r="H6" s="51">
        <v>-135811</v>
      </c>
      <c r="I6" s="8">
        <v>-28.244765366985835</v>
      </c>
    </row>
    <row r="7" spans="1:9" x14ac:dyDescent="0.25">
      <c r="A7" s="7" t="s">
        <v>42</v>
      </c>
      <c r="B7" s="53">
        <v>1069</v>
      </c>
      <c r="C7" s="22">
        <f t="shared" si="1"/>
        <v>0.44719800538812937</v>
      </c>
      <c r="D7" s="53">
        <v>574</v>
      </c>
      <c r="E7" s="22">
        <f t="shared" si="0"/>
        <v>0.18327357252556731</v>
      </c>
      <c r="F7" s="53">
        <v>1455</v>
      </c>
      <c r="G7" s="22">
        <v>0.37318217958911487</v>
      </c>
      <c r="H7" s="51">
        <v>758</v>
      </c>
      <c r="I7" s="8">
        <v>0.15764210666422648</v>
      </c>
    </row>
    <row r="8" spans="1:9" x14ac:dyDescent="0.25">
      <c r="A8" s="7" t="s">
        <v>43</v>
      </c>
      <c r="B8" s="53">
        <f>-23280</f>
        <v>-23280</v>
      </c>
      <c r="C8" s="22">
        <f t="shared" si="1"/>
        <v>-9.7387928582185701</v>
      </c>
      <c r="D8" s="53">
        <v>-30118</v>
      </c>
      <c r="E8" s="22">
        <f t="shared" si="0"/>
        <v>-9.6164345946429197</v>
      </c>
      <c r="F8" s="53">
        <v>-36592</v>
      </c>
      <c r="G8" s="22">
        <v>-9.3852112134191703</v>
      </c>
      <c r="H8" s="51">
        <v>-45521</v>
      </c>
      <c r="I8" s="8">
        <v>-9.4670532156494112</v>
      </c>
    </row>
    <row r="9" spans="1:9" x14ac:dyDescent="0.25">
      <c r="A9" s="4" t="s">
        <v>44</v>
      </c>
      <c r="B9" s="52">
        <f>SUM(B3:B8)</f>
        <v>23122</v>
      </c>
      <c r="C9" s="21">
        <f t="shared" si="1"/>
        <v>9.6726962400227574</v>
      </c>
      <c r="D9" s="52">
        <f>SUM(D3:D8)</f>
        <v>32274</v>
      </c>
      <c r="E9" s="21">
        <f t="shared" si="0"/>
        <v>10.30482801339749</v>
      </c>
      <c r="F9" s="52">
        <v>45135</v>
      </c>
      <c r="G9" s="21">
        <v>11.576342045192234</v>
      </c>
      <c r="H9" s="50">
        <v>58353</v>
      </c>
      <c r="I9" s="10">
        <v>12.135738588624811</v>
      </c>
    </row>
    <row r="10" spans="1:9" x14ac:dyDescent="0.25">
      <c r="A10" s="7" t="s">
        <v>45</v>
      </c>
      <c r="B10" s="53">
        <f>-9913</f>
        <v>-9913</v>
      </c>
      <c r="C10" s="22">
        <f t="shared" si="1"/>
        <v>-4.1469352922474521</v>
      </c>
      <c r="D10" s="53">
        <v>-10364</v>
      </c>
      <c r="E10" s="22">
        <f t="shared" si="0"/>
        <v>-3.3091416474825426</v>
      </c>
      <c r="F10" s="53">
        <v>-11686</v>
      </c>
      <c r="G10" s="22">
        <v>-2.9972556362050833</v>
      </c>
      <c r="H10" s="51">
        <v>-12962</v>
      </c>
      <c r="I10" s="8">
        <v>-2.695721618181667</v>
      </c>
    </row>
    <row r="11" spans="1:9" x14ac:dyDescent="0.25">
      <c r="A11" s="7" t="s">
        <v>46</v>
      </c>
      <c r="B11" s="53">
        <v>-585</v>
      </c>
      <c r="C11" s="22">
        <f t="shared" si="1"/>
        <v>-0.24472482053513162</v>
      </c>
      <c r="D11" s="53">
        <f>-4317-1</f>
        <v>-4318</v>
      </c>
      <c r="E11" s="22">
        <f t="shared" si="0"/>
        <v>-1.3787025891383269</v>
      </c>
      <c r="F11" s="53">
        <v>-4404</v>
      </c>
      <c r="G11" s="22">
        <v>-1.129549360075919</v>
      </c>
      <c r="H11" s="51">
        <v>-7305</v>
      </c>
      <c r="I11" s="8">
        <v>-1.5192290094751641</v>
      </c>
    </row>
    <row r="12" spans="1:9" x14ac:dyDescent="0.25">
      <c r="A12" s="13" t="s">
        <v>47</v>
      </c>
      <c r="B12" s="52">
        <f>SUM(B9:B11)</f>
        <v>12624</v>
      </c>
      <c r="C12" s="21">
        <f t="shared" si="1"/>
        <v>5.2810361272401734</v>
      </c>
      <c r="D12" s="52">
        <f>SUM(D9:D11)</f>
        <v>17592</v>
      </c>
      <c r="E12" s="21">
        <f t="shared" si="0"/>
        <v>5.6169837767766202</v>
      </c>
      <c r="F12" s="52">
        <v>29045</v>
      </c>
      <c r="G12" s="21">
        <v>7.4495370489112309</v>
      </c>
      <c r="H12" s="50">
        <v>38086</v>
      </c>
      <c r="I12" s="10">
        <v>7.9207879609679805</v>
      </c>
    </row>
    <row r="13" spans="1:9" x14ac:dyDescent="0.25">
      <c r="A13" s="7" t="s">
        <v>48</v>
      </c>
      <c r="B13" s="53">
        <v>4287</v>
      </c>
      <c r="C13" s="22">
        <f t="shared" si="1"/>
        <v>1.7933936848446312</v>
      </c>
      <c r="D13" s="53">
        <v>7865</v>
      </c>
      <c r="E13" s="22">
        <f t="shared" si="0"/>
        <v>2.5112310939261095</v>
      </c>
      <c r="F13" s="53">
        <v>7063</v>
      </c>
      <c r="G13" s="22">
        <v>1.8115365872425557</v>
      </c>
      <c r="H13" s="51">
        <v>13016</v>
      </c>
      <c r="I13" s="8">
        <v>2.7069520584981155</v>
      </c>
    </row>
    <row r="14" spans="1:9" x14ac:dyDescent="0.25">
      <c r="A14" s="7" t="s">
        <v>49</v>
      </c>
      <c r="B14" s="53">
        <v>-6281</v>
      </c>
      <c r="C14" s="22">
        <f t="shared" si="1"/>
        <v>-2.6275497397968577</v>
      </c>
      <c r="D14" s="53">
        <v>-12406</v>
      </c>
      <c r="E14" s="22">
        <f t="shared" si="0"/>
        <v>-3.9611357852825573</v>
      </c>
      <c r="F14" s="53">
        <v>-15425</v>
      </c>
      <c r="G14" s="22">
        <v>-3.9562440688399292</v>
      </c>
      <c r="H14" s="51">
        <v>-15597</v>
      </c>
      <c r="I14" s="8">
        <v>-3.2437255114009766</v>
      </c>
    </row>
    <row r="15" spans="1:9" x14ac:dyDescent="0.25">
      <c r="A15" s="4" t="s">
        <v>50</v>
      </c>
      <c r="B15" s="52">
        <f>SUM(B12:B14)</f>
        <v>10630</v>
      </c>
      <c r="C15" s="21">
        <f t="shared" si="1"/>
        <v>4.4468800722879473</v>
      </c>
      <c r="D15" s="52">
        <f>SUM(D12:D14)</f>
        <v>13051</v>
      </c>
      <c r="E15" s="21">
        <f t="shared" si="0"/>
        <v>4.1670790854201725</v>
      </c>
      <c r="F15" s="52">
        <v>20683</v>
      </c>
      <c r="G15" s="21">
        <v>5.3048295673138579</v>
      </c>
      <c r="H15" s="50">
        <v>35505</v>
      </c>
      <c r="I15" s="10">
        <v>7.3840145080651203</v>
      </c>
    </row>
    <row r="16" spans="1:9" x14ac:dyDescent="0.25">
      <c r="A16" s="7" t="s">
        <v>51</v>
      </c>
      <c r="B16" s="53">
        <v>-2728</v>
      </c>
      <c r="C16" s="22">
        <f t="shared" si="1"/>
        <v>-1.1412124964441692</v>
      </c>
      <c r="D16" s="53">
        <v>-3873</v>
      </c>
      <c r="E16" s="22">
        <f t="shared" si="0"/>
        <v>-1.2366176766402825</v>
      </c>
      <c r="F16" s="53">
        <v>-8923</v>
      </c>
      <c r="G16" s="22">
        <v>-2.288594218882249</v>
      </c>
      <c r="H16" s="51">
        <v>-8252</v>
      </c>
      <c r="I16" s="8">
        <v>-1.7161776572469618</v>
      </c>
    </row>
    <row r="17" spans="1:9" x14ac:dyDescent="0.25">
      <c r="A17" s="4" t="s">
        <v>52</v>
      </c>
      <c r="B17" s="52">
        <f>SUM(B15:B16)</f>
        <v>7902</v>
      </c>
      <c r="C17" s="21">
        <f t="shared" si="1"/>
        <v>3.3056675758437777</v>
      </c>
      <c r="D17" s="52">
        <f>SUM(D15:D16)</f>
        <v>9178</v>
      </c>
      <c r="E17" s="21">
        <f t="shared" si="0"/>
        <v>2.9304614087798897</v>
      </c>
      <c r="F17" s="52">
        <v>11760</v>
      </c>
      <c r="G17" s="21">
        <v>3.0162353484316089</v>
      </c>
      <c r="H17" s="50">
        <v>27253</v>
      </c>
      <c r="I17" s="10">
        <v>5.6678368508181585</v>
      </c>
    </row>
    <row r="18" spans="1:9" x14ac:dyDescent="0.25">
      <c r="A18" s="23"/>
      <c r="B18" s="26"/>
      <c r="C18" s="27"/>
      <c r="D18" s="26"/>
      <c r="E18" s="27"/>
      <c r="F18" s="26"/>
      <c r="G18" s="27"/>
      <c r="H18" s="24"/>
      <c r="I18" s="25"/>
    </row>
    <row r="19" spans="1:9" x14ac:dyDescent="0.25">
      <c r="A19" s="4" t="s">
        <v>53</v>
      </c>
      <c r="B19" s="27"/>
      <c r="C19" s="26"/>
      <c r="D19" s="27"/>
      <c r="E19" s="26"/>
      <c r="F19" s="27"/>
      <c r="G19" s="26"/>
      <c r="H19" s="28"/>
      <c r="I19" s="28"/>
    </row>
    <row r="20" spans="1:9" x14ac:dyDescent="0.25">
      <c r="A20" s="23" t="s">
        <v>54</v>
      </c>
      <c r="B20" s="26">
        <v>2.71</v>
      </c>
      <c r="C20" s="27"/>
      <c r="D20" s="26">
        <v>2.4700000000000002</v>
      </c>
      <c r="E20" s="26"/>
      <c r="F20" s="26">
        <v>2.655366586840147</v>
      </c>
      <c r="G20" s="27"/>
      <c r="H20" s="28">
        <v>6.203994735882107</v>
      </c>
      <c r="I20" s="25"/>
    </row>
    <row r="21" spans="1:9" x14ac:dyDescent="0.25">
      <c r="A21" s="23" t="s">
        <v>55</v>
      </c>
      <c r="B21" s="26">
        <v>2.71</v>
      </c>
      <c r="C21" s="27"/>
      <c r="D21" s="26">
        <v>2.46</v>
      </c>
      <c r="E21" s="26"/>
      <c r="F21" s="26">
        <v>2.63</v>
      </c>
      <c r="G21" s="27"/>
      <c r="H21" s="28">
        <v>6.05</v>
      </c>
      <c r="I21" s="25"/>
    </row>
    <row r="22" spans="1:9" s="29" customFormat="1" x14ac:dyDescent="0.25">
      <c r="B22" s="15"/>
      <c r="C22" s="15"/>
      <c r="D22" s="15"/>
      <c r="E22" s="15"/>
      <c r="F22" s="15"/>
      <c r="G22" s="15"/>
      <c r="H22" s="15"/>
      <c r="I22" s="15"/>
    </row>
    <row r="23" spans="1:9" ht="15" x14ac:dyDescent="0.25">
      <c r="A23" s="31" t="s">
        <v>99</v>
      </c>
    </row>
    <row r="24" spans="1:9" x14ac:dyDescent="0.25">
      <c r="A24" s="31"/>
      <c r="B24" s="30"/>
      <c r="D24" s="30"/>
      <c r="F24" s="30"/>
      <c r="H24" s="30"/>
    </row>
    <row r="26" spans="1:9" x14ac:dyDescent="0.25">
      <c r="H26" s="30"/>
    </row>
  </sheetData>
  <pageMargins left="0.70866141732283472" right="0.31496062992125984" top="0.74803149606299213" bottom="0.74803149606299213" header="0.31496062992125984" footer="0.31496062992125984"/>
  <pageSetup paperSize="9" scale="60" orientation="landscape" r:id="rId1"/>
  <headerFooter alignWithMargins="0">
    <oddHeader>&amp;L&amp;"Arial,Bold"CICOR Technologies&amp;RGroup Finance</oddHeader>
    <oddFooter>&amp;L&amp;F / &amp;A | bry | &amp;D&amp;R&amp;P |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580DA-230A-4DBD-95F2-776736AE693E}">
  <dimension ref="A1:I26"/>
  <sheetViews>
    <sheetView zoomScaleNormal="100" workbookViewId="0">
      <selection activeCell="C32" sqref="C32"/>
    </sheetView>
  </sheetViews>
  <sheetFormatPr baseColWidth="10" defaultColWidth="8.85546875" defaultRowHeight="13.5" x14ac:dyDescent="0.25"/>
  <cols>
    <col min="1" max="1" width="42.85546875" style="7" customWidth="1"/>
    <col min="2" max="2" width="20.42578125" style="6" customWidth="1"/>
    <col min="3" max="3" width="9.85546875" style="6" customWidth="1"/>
    <col min="4" max="4" width="20.42578125" style="6" customWidth="1"/>
    <col min="5" max="5" width="9.85546875" style="6" customWidth="1"/>
    <col min="6" max="6" width="20.42578125" style="6" customWidth="1"/>
    <col min="7" max="7" width="9.85546875" style="6" customWidth="1"/>
    <col min="8" max="8" width="20.42578125" style="16" customWidth="1"/>
    <col min="9" max="9" width="9.85546875" style="6" customWidth="1"/>
    <col min="10" max="233" width="8.85546875" style="7"/>
    <col min="234" max="234" width="42.85546875" style="7" customWidth="1"/>
    <col min="235" max="235" width="7.85546875" style="7" customWidth="1"/>
    <col min="236" max="236" width="13.42578125" style="7" customWidth="1"/>
    <col min="237" max="237" width="7.140625" style="7" customWidth="1"/>
    <col min="238" max="238" width="7.85546875" style="7" customWidth="1"/>
    <col min="239" max="239" width="13.42578125" style="7" customWidth="1"/>
    <col min="240" max="240" width="17" style="7" customWidth="1"/>
    <col min="241" max="243" width="0" style="7" hidden="1" customWidth="1"/>
    <col min="244" max="244" width="7.140625" style="7" customWidth="1"/>
    <col min="245" max="249" width="8.85546875" style="7"/>
    <col min="250" max="250" width="11.140625" style="7" bestFit="1" customWidth="1"/>
    <col min="251" max="251" width="11.85546875" style="7" bestFit="1" customWidth="1"/>
    <col min="252" max="252" width="11.85546875" style="7" customWidth="1"/>
    <col min="253" max="253" width="8.85546875" style="7"/>
    <col min="254" max="254" width="10.140625" style="7" bestFit="1" customWidth="1"/>
    <col min="255" max="255" width="8.85546875" style="7"/>
    <col min="256" max="256" width="9.140625" style="7" customWidth="1"/>
    <col min="257" max="257" width="12.140625" style="7" customWidth="1"/>
    <col min="258" max="489" width="8.85546875" style="7"/>
    <col min="490" max="490" width="42.85546875" style="7" customWidth="1"/>
    <col min="491" max="491" width="7.85546875" style="7" customWidth="1"/>
    <col min="492" max="492" width="13.42578125" style="7" customWidth="1"/>
    <col min="493" max="493" width="7.140625" style="7" customWidth="1"/>
    <col min="494" max="494" width="7.85546875" style="7" customWidth="1"/>
    <col min="495" max="495" width="13.42578125" style="7" customWidth="1"/>
    <col min="496" max="496" width="17" style="7" customWidth="1"/>
    <col min="497" max="499" width="0" style="7" hidden="1" customWidth="1"/>
    <col min="500" max="500" width="7.140625" style="7" customWidth="1"/>
    <col min="501" max="505" width="8.85546875" style="7"/>
    <col min="506" max="506" width="11.140625" style="7" bestFit="1" customWidth="1"/>
    <col min="507" max="507" width="11.85546875" style="7" bestFit="1" customWidth="1"/>
    <col min="508" max="508" width="11.85546875" style="7" customWidth="1"/>
    <col min="509" max="509" width="8.85546875" style="7"/>
    <col min="510" max="510" width="10.140625" style="7" bestFit="1" customWidth="1"/>
    <col min="511" max="511" width="8.85546875" style="7"/>
    <col min="512" max="512" width="9.140625" style="7" customWidth="1"/>
    <col min="513" max="513" width="12.140625" style="7" customWidth="1"/>
    <col min="514" max="745" width="8.85546875" style="7"/>
    <col min="746" max="746" width="42.85546875" style="7" customWidth="1"/>
    <col min="747" max="747" width="7.85546875" style="7" customWidth="1"/>
    <col min="748" max="748" width="13.42578125" style="7" customWidth="1"/>
    <col min="749" max="749" width="7.140625" style="7" customWidth="1"/>
    <col min="750" max="750" width="7.85546875" style="7" customWidth="1"/>
    <col min="751" max="751" width="13.42578125" style="7" customWidth="1"/>
    <col min="752" max="752" width="17" style="7" customWidth="1"/>
    <col min="753" max="755" width="0" style="7" hidden="1" customWidth="1"/>
    <col min="756" max="756" width="7.140625" style="7" customWidth="1"/>
    <col min="757" max="761" width="8.85546875" style="7"/>
    <col min="762" max="762" width="11.140625" style="7" bestFit="1" customWidth="1"/>
    <col min="763" max="763" width="11.85546875" style="7" bestFit="1" customWidth="1"/>
    <col min="764" max="764" width="11.85546875" style="7" customWidth="1"/>
    <col min="765" max="765" width="8.85546875" style="7"/>
    <col min="766" max="766" width="10.140625" style="7" bestFit="1" customWidth="1"/>
    <col min="767" max="767" width="8.85546875" style="7"/>
    <col min="768" max="768" width="9.140625" style="7" customWidth="1"/>
    <col min="769" max="769" width="12.140625" style="7" customWidth="1"/>
    <col min="770" max="1001" width="8.85546875" style="7"/>
    <col min="1002" max="1002" width="42.85546875" style="7" customWidth="1"/>
    <col min="1003" max="1003" width="7.85546875" style="7" customWidth="1"/>
    <col min="1004" max="1004" width="13.42578125" style="7" customWidth="1"/>
    <col min="1005" max="1005" width="7.140625" style="7" customWidth="1"/>
    <col min="1006" max="1006" width="7.85546875" style="7" customWidth="1"/>
    <col min="1007" max="1007" width="13.42578125" style="7" customWidth="1"/>
    <col min="1008" max="1008" width="17" style="7" customWidth="1"/>
    <col min="1009" max="1011" width="0" style="7" hidden="1" customWidth="1"/>
    <col min="1012" max="1012" width="7.140625" style="7" customWidth="1"/>
    <col min="1013" max="1017" width="8.85546875" style="7"/>
    <col min="1018" max="1018" width="11.140625" style="7" bestFit="1" customWidth="1"/>
    <col min="1019" max="1019" width="11.85546875" style="7" bestFit="1" customWidth="1"/>
    <col min="1020" max="1020" width="11.85546875" style="7" customWidth="1"/>
    <col min="1021" max="1021" width="8.85546875" style="7"/>
    <col min="1022" max="1022" width="10.140625" style="7" bestFit="1" customWidth="1"/>
    <col min="1023" max="1023" width="8.85546875" style="7"/>
    <col min="1024" max="1024" width="9.140625" style="7" customWidth="1"/>
    <col min="1025" max="1025" width="12.140625" style="7" customWidth="1"/>
    <col min="1026" max="1257" width="8.85546875" style="7"/>
    <col min="1258" max="1258" width="42.85546875" style="7" customWidth="1"/>
    <col min="1259" max="1259" width="7.85546875" style="7" customWidth="1"/>
    <col min="1260" max="1260" width="13.42578125" style="7" customWidth="1"/>
    <col min="1261" max="1261" width="7.140625" style="7" customWidth="1"/>
    <col min="1262" max="1262" width="7.85546875" style="7" customWidth="1"/>
    <col min="1263" max="1263" width="13.42578125" style="7" customWidth="1"/>
    <col min="1264" max="1264" width="17" style="7" customWidth="1"/>
    <col min="1265" max="1267" width="0" style="7" hidden="1" customWidth="1"/>
    <col min="1268" max="1268" width="7.140625" style="7" customWidth="1"/>
    <col min="1269" max="1273" width="8.85546875" style="7"/>
    <col min="1274" max="1274" width="11.140625" style="7" bestFit="1" customWidth="1"/>
    <col min="1275" max="1275" width="11.85546875" style="7" bestFit="1" customWidth="1"/>
    <col min="1276" max="1276" width="11.85546875" style="7" customWidth="1"/>
    <col min="1277" max="1277" width="8.85546875" style="7"/>
    <col min="1278" max="1278" width="10.140625" style="7" bestFit="1" customWidth="1"/>
    <col min="1279" max="1279" width="8.85546875" style="7"/>
    <col min="1280" max="1280" width="9.140625" style="7" customWidth="1"/>
    <col min="1281" max="1281" width="12.140625" style="7" customWidth="1"/>
    <col min="1282" max="1513" width="8.85546875" style="7"/>
    <col min="1514" max="1514" width="42.85546875" style="7" customWidth="1"/>
    <col min="1515" max="1515" width="7.85546875" style="7" customWidth="1"/>
    <col min="1516" max="1516" width="13.42578125" style="7" customWidth="1"/>
    <col min="1517" max="1517" width="7.140625" style="7" customWidth="1"/>
    <col min="1518" max="1518" width="7.85546875" style="7" customWidth="1"/>
    <col min="1519" max="1519" width="13.42578125" style="7" customWidth="1"/>
    <col min="1520" max="1520" width="17" style="7" customWidth="1"/>
    <col min="1521" max="1523" width="0" style="7" hidden="1" customWidth="1"/>
    <col min="1524" max="1524" width="7.140625" style="7" customWidth="1"/>
    <col min="1525" max="1529" width="8.85546875" style="7"/>
    <col min="1530" max="1530" width="11.140625" style="7" bestFit="1" customWidth="1"/>
    <col min="1531" max="1531" width="11.85546875" style="7" bestFit="1" customWidth="1"/>
    <col min="1532" max="1532" width="11.85546875" style="7" customWidth="1"/>
    <col min="1533" max="1533" width="8.85546875" style="7"/>
    <col min="1534" max="1534" width="10.140625" style="7" bestFit="1" customWidth="1"/>
    <col min="1535" max="1535" width="8.85546875" style="7"/>
    <col min="1536" max="1536" width="9.140625" style="7" customWidth="1"/>
    <col min="1537" max="1537" width="12.140625" style="7" customWidth="1"/>
    <col min="1538" max="1769" width="8.85546875" style="7"/>
    <col min="1770" max="1770" width="42.85546875" style="7" customWidth="1"/>
    <col min="1771" max="1771" width="7.85546875" style="7" customWidth="1"/>
    <col min="1772" max="1772" width="13.42578125" style="7" customWidth="1"/>
    <col min="1773" max="1773" width="7.140625" style="7" customWidth="1"/>
    <col min="1774" max="1774" width="7.85546875" style="7" customWidth="1"/>
    <col min="1775" max="1775" width="13.42578125" style="7" customWidth="1"/>
    <col min="1776" max="1776" width="17" style="7" customWidth="1"/>
    <col min="1777" max="1779" width="0" style="7" hidden="1" customWidth="1"/>
    <col min="1780" max="1780" width="7.140625" style="7" customWidth="1"/>
    <col min="1781" max="1785" width="8.85546875" style="7"/>
    <col min="1786" max="1786" width="11.140625" style="7" bestFit="1" customWidth="1"/>
    <col min="1787" max="1787" width="11.85546875" style="7" bestFit="1" customWidth="1"/>
    <col min="1788" max="1788" width="11.85546875" style="7" customWidth="1"/>
    <col min="1789" max="1789" width="8.85546875" style="7"/>
    <col min="1790" max="1790" width="10.140625" style="7" bestFit="1" customWidth="1"/>
    <col min="1791" max="1791" width="8.85546875" style="7"/>
    <col min="1792" max="1792" width="9.140625" style="7" customWidth="1"/>
    <col min="1793" max="1793" width="12.140625" style="7" customWidth="1"/>
    <col min="1794" max="2025" width="8.85546875" style="7"/>
    <col min="2026" max="2026" width="42.85546875" style="7" customWidth="1"/>
    <col min="2027" max="2027" width="7.85546875" style="7" customWidth="1"/>
    <col min="2028" max="2028" width="13.42578125" style="7" customWidth="1"/>
    <col min="2029" max="2029" width="7.140625" style="7" customWidth="1"/>
    <col min="2030" max="2030" width="7.85546875" style="7" customWidth="1"/>
    <col min="2031" max="2031" width="13.42578125" style="7" customWidth="1"/>
    <col min="2032" max="2032" width="17" style="7" customWidth="1"/>
    <col min="2033" max="2035" width="0" style="7" hidden="1" customWidth="1"/>
    <col min="2036" max="2036" width="7.140625" style="7" customWidth="1"/>
    <col min="2037" max="2041" width="8.85546875" style="7"/>
    <col min="2042" max="2042" width="11.140625" style="7" bestFit="1" customWidth="1"/>
    <col min="2043" max="2043" width="11.85546875" style="7" bestFit="1" customWidth="1"/>
    <col min="2044" max="2044" width="11.85546875" style="7" customWidth="1"/>
    <col min="2045" max="2045" width="8.85546875" style="7"/>
    <col min="2046" max="2046" width="10.140625" style="7" bestFit="1" customWidth="1"/>
    <col min="2047" max="2047" width="8.85546875" style="7"/>
    <col min="2048" max="2048" width="9.140625" style="7" customWidth="1"/>
    <col min="2049" max="2049" width="12.140625" style="7" customWidth="1"/>
    <col min="2050" max="2281" width="8.85546875" style="7"/>
    <col min="2282" max="2282" width="42.85546875" style="7" customWidth="1"/>
    <col min="2283" max="2283" width="7.85546875" style="7" customWidth="1"/>
    <col min="2284" max="2284" width="13.42578125" style="7" customWidth="1"/>
    <col min="2285" max="2285" width="7.140625" style="7" customWidth="1"/>
    <col min="2286" max="2286" width="7.85546875" style="7" customWidth="1"/>
    <col min="2287" max="2287" width="13.42578125" style="7" customWidth="1"/>
    <col min="2288" max="2288" width="17" style="7" customWidth="1"/>
    <col min="2289" max="2291" width="0" style="7" hidden="1" customWidth="1"/>
    <col min="2292" max="2292" width="7.140625" style="7" customWidth="1"/>
    <col min="2293" max="2297" width="8.85546875" style="7"/>
    <col min="2298" max="2298" width="11.140625" style="7" bestFit="1" customWidth="1"/>
    <col min="2299" max="2299" width="11.85546875" style="7" bestFit="1" customWidth="1"/>
    <col min="2300" max="2300" width="11.85546875" style="7" customWidth="1"/>
    <col min="2301" max="2301" width="8.85546875" style="7"/>
    <col min="2302" max="2302" width="10.140625" style="7" bestFit="1" customWidth="1"/>
    <col min="2303" max="2303" width="8.85546875" style="7"/>
    <col min="2304" max="2304" width="9.140625" style="7" customWidth="1"/>
    <col min="2305" max="2305" width="12.140625" style="7" customWidth="1"/>
    <col min="2306" max="2537" width="8.85546875" style="7"/>
    <col min="2538" max="2538" width="42.85546875" style="7" customWidth="1"/>
    <col min="2539" max="2539" width="7.85546875" style="7" customWidth="1"/>
    <col min="2540" max="2540" width="13.42578125" style="7" customWidth="1"/>
    <col min="2541" max="2541" width="7.140625" style="7" customWidth="1"/>
    <col min="2542" max="2542" width="7.85546875" style="7" customWidth="1"/>
    <col min="2543" max="2543" width="13.42578125" style="7" customWidth="1"/>
    <col min="2544" max="2544" width="17" style="7" customWidth="1"/>
    <col min="2545" max="2547" width="0" style="7" hidden="1" customWidth="1"/>
    <col min="2548" max="2548" width="7.140625" style="7" customWidth="1"/>
    <col min="2549" max="2553" width="8.85546875" style="7"/>
    <col min="2554" max="2554" width="11.140625" style="7" bestFit="1" customWidth="1"/>
    <col min="2555" max="2555" width="11.85546875" style="7" bestFit="1" customWidth="1"/>
    <col min="2556" max="2556" width="11.85546875" style="7" customWidth="1"/>
    <col min="2557" max="2557" width="8.85546875" style="7"/>
    <col min="2558" max="2558" width="10.140625" style="7" bestFit="1" customWidth="1"/>
    <col min="2559" max="2559" width="8.85546875" style="7"/>
    <col min="2560" max="2560" width="9.140625" style="7" customWidth="1"/>
    <col min="2561" max="2561" width="12.140625" style="7" customWidth="1"/>
    <col min="2562" max="2793" width="8.85546875" style="7"/>
    <col min="2794" max="2794" width="42.85546875" style="7" customWidth="1"/>
    <col min="2795" max="2795" width="7.85546875" style="7" customWidth="1"/>
    <col min="2796" max="2796" width="13.42578125" style="7" customWidth="1"/>
    <col min="2797" max="2797" width="7.140625" style="7" customWidth="1"/>
    <col min="2798" max="2798" width="7.85546875" style="7" customWidth="1"/>
    <col min="2799" max="2799" width="13.42578125" style="7" customWidth="1"/>
    <col min="2800" max="2800" width="17" style="7" customWidth="1"/>
    <col min="2801" max="2803" width="0" style="7" hidden="1" customWidth="1"/>
    <col min="2804" max="2804" width="7.140625" style="7" customWidth="1"/>
    <col min="2805" max="2809" width="8.85546875" style="7"/>
    <col min="2810" max="2810" width="11.140625" style="7" bestFit="1" customWidth="1"/>
    <col min="2811" max="2811" width="11.85546875" style="7" bestFit="1" customWidth="1"/>
    <col min="2812" max="2812" width="11.85546875" style="7" customWidth="1"/>
    <col min="2813" max="2813" width="8.85546875" style="7"/>
    <col min="2814" max="2814" width="10.140625" style="7" bestFit="1" customWidth="1"/>
    <col min="2815" max="2815" width="8.85546875" style="7"/>
    <col min="2816" max="2816" width="9.140625" style="7" customWidth="1"/>
    <col min="2817" max="2817" width="12.140625" style="7" customWidth="1"/>
    <col min="2818" max="3049" width="8.85546875" style="7"/>
    <col min="3050" max="3050" width="42.85546875" style="7" customWidth="1"/>
    <col min="3051" max="3051" width="7.85546875" style="7" customWidth="1"/>
    <col min="3052" max="3052" width="13.42578125" style="7" customWidth="1"/>
    <col min="3053" max="3053" width="7.140625" style="7" customWidth="1"/>
    <col min="3054" max="3054" width="7.85546875" style="7" customWidth="1"/>
    <col min="3055" max="3055" width="13.42578125" style="7" customWidth="1"/>
    <col min="3056" max="3056" width="17" style="7" customWidth="1"/>
    <col min="3057" max="3059" width="0" style="7" hidden="1" customWidth="1"/>
    <col min="3060" max="3060" width="7.140625" style="7" customWidth="1"/>
    <col min="3061" max="3065" width="8.85546875" style="7"/>
    <col min="3066" max="3066" width="11.140625" style="7" bestFit="1" customWidth="1"/>
    <col min="3067" max="3067" width="11.85546875" style="7" bestFit="1" customWidth="1"/>
    <col min="3068" max="3068" width="11.85546875" style="7" customWidth="1"/>
    <col min="3069" max="3069" width="8.85546875" style="7"/>
    <col min="3070" max="3070" width="10.140625" style="7" bestFit="1" customWidth="1"/>
    <col min="3071" max="3071" width="8.85546875" style="7"/>
    <col min="3072" max="3072" width="9.140625" style="7" customWidth="1"/>
    <col min="3073" max="3073" width="12.140625" style="7" customWidth="1"/>
    <col min="3074" max="3305" width="8.85546875" style="7"/>
    <col min="3306" max="3306" width="42.85546875" style="7" customWidth="1"/>
    <col min="3307" max="3307" width="7.85546875" style="7" customWidth="1"/>
    <col min="3308" max="3308" width="13.42578125" style="7" customWidth="1"/>
    <col min="3309" max="3309" width="7.140625" style="7" customWidth="1"/>
    <col min="3310" max="3310" width="7.85546875" style="7" customWidth="1"/>
    <col min="3311" max="3311" width="13.42578125" style="7" customWidth="1"/>
    <col min="3312" max="3312" width="17" style="7" customWidth="1"/>
    <col min="3313" max="3315" width="0" style="7" hidden="1" customWidth="1"/>
    <col min="3316" max="3316" width="7.140625" style="7" customWidth="1"/>
    <col min="3317" max="3321" width="8.85546875" style="7"/>
    <col min="3322" max="3322" width="11.140625" style="7" bestFit="1" customWidth="1"/>
    <col min="3323" max="3323" width="11.85546875" style="7" bestFit="1" customWidth="1"/>
    <col min="3324" max="3324" width="11.85546875" style="7" customWidth="1"/>
    <col min="3325" max="3325" width="8.85546875" style="7"/>
    <col min="3326" max="3326" width="10.140625" style="7" bestFit="1" customWidth="1"/>
    <col min="3327" max="3327" width="8.85546875" style="7"/>
    <col min="3328" max="3328" width="9.140625" style="7" customWidth="1"/>
    <col min="3329" max="3329" width="12.140625" style="7" customWidth="1"/>
    <col min="3330" max="3561" width="8.85546875" style="7"/>
    <col min="3562" max="3562" width="42.85546875" style="7" customWidth="1"/>
    <col min="3563" max="3563" width="7.85546875" style="7" customWidth="1"/>
    <col min="3564" max="3564" width="13.42578125" style="7" customWidth="1"/>
    <col min="3565" max="3565" width="7.140625" style="7" customWidth="1"/>
    <col min="3566" max="3566" width="7.85546875" style="7" customWidth="1"/>
    <col min="3567" max="3567" width="13.42578125" style="7" customWidth="1"/>
    <col min="3568" max="3568" width="17" style="7" customWidth="1"/>
    <col min="3569" max="3571" width="0" style="7" hidden="1" customWidth="1"/>
    <col min="3572" max="3572" width="7.140625" style="7" customWidth="1"/>
    <col min="3573" max="3577" width="8.85546875" style="7"/>
    <col min="3578" max="3578" width="11.140625" style="7" bestFit="1" customWidth="1"/>
    <col min="3579" max="3579" width="11.85546875" style="7" bestFit="1" customWidth="1"/>
    <col min="3580" max="3580" width="11.85546875" style="7" customWidth="1"/>
    <col min="3581" max="3581" width="8.85546875" style="7"/>
    <col min="3582" max="3582" width="10.140625" style="7" bestFit="1" customWidth="1"/>
    <col min="3583" max="3583" width="8.85546875" style="7"/>
    <col min="3584" max="3584" width="9.140625" style="7" customWidth="1"/>
    <col min="3585" max="3585" width="12.140625" style="7" customWidth="1"/>
    <col min="3586" max="3817" width="8.85546875" style="7"/>
    <col min="3818" max="3818" width="42.85546875" style="7" customWidth="1"/>
    <col min="3819" max="3819" width="7.85546875" style="7" customWidth="1"/>
    <col min="3820" max="3820" width="13.42578125" style="7" customWidth="1"/>
    <col min="3821" max="3821" width="7.140625" style="7" customWidth="1"/>
    <col min="3822" max="3822" width="7.85546875" style="7" customWidth="1"/>
    <col min="3823" max="3823" width="13.42578125" style="7" customWidth="1"/>
    <col min="3824" max="3824" width="17" style="7" customWidth="1"/>
    <col min="3825" max="3827" width="0" style="7" hidden="1" customWidth="1"/>
    <col min="3828" max="3828" width="7.140625" style="7" customWidth="1"/>
    <col min="3829" max="3833" width="8.85546875" style="7"/>
    <col min="3834" max="3834" width="11.140625" style="7" bestFit="1" customWidth="1"/>
    <col min="3835" max="3835" width="11.85546875" style="7" bestFit="1" customWidth="1"/>
    <col min="3836" max="3836" width="11.85546875" style="7" customWidth="1"/>
    <col min="3837" max="3837" width="8.85546875" style="7"/>
    <col min="3838" max="3838" width="10.140625" style="7" bestFit="1" customWidth="1"/>
    <col min="3839" max="3839" width="8.85546875" style="7"/>
    <col min="3840" max="3840" width="9.140625" style="7" customWidth="1"/>
    <col min="3841" max="3841" width="12.140625" style="7" customWidth="1"/>
    <col min="3842" max="4073" width="8.85546875" style="7"/>
    <col min="4074" max="4074" width="42.85546875" style="7" customWidth="1"/>
    <col min="4075" max="4075" width="7.85546875" style="7" customWidth="1"/>
    <col min="4076" max="4076" width="13.42578125" style="7" customWidth="1"/>
    <col min="4077" max="4077" width="7.140625" style="7" customWidth="1"/>
    <col min="4078" max="4078" width="7.85546875" style="7" customWidth="1"/>
    <col min="4079" max="4079" width="13.42578125" style="7" customWidth="1"/>
    <col min="4080" max="4080" width="17" style="7" customWidth="1"/>
    <col min="4081" max="4083" width="0" style="7" hidden="1" customWidth="1"/>
    <col min="4084" max="4084" width="7.140625" style="7" customWidth="1"/>
    <col min="4085" max="4089" width="8.85546875" style="7"/>
    <col min="4090" max="4090" width="11.140625" style="7" bestFit="1" customWidth="1"/>
    <col min="4091" max="4091" width="11.85546875" style="7" bestFit="1" customWidth="1"/>
    <col min="4092" max="4092" width="11.85546875" style="7" customWidth="1"/>
    <col min="4093" max="4093" width="8.85546875" style="7"/>
    <col min="4094" max="4094" width="10.140625" style="7" bestFit="1" customWidth="1"/>
    <col min="4095" max="4095" width="8.85546875" style="7"/>
    <col min="4096" max="4096" width="9.140625" style="7" customWidth="1"/>
    <col min="4097" max="4097" width="12.140625" style="7" customWidth="1"/>
    <col min="4098" max="4329" width="8.85546875" style="7"/>
    <col min="4330" max="4330" width="42.85546875" style="7" customWidth="1"/>
    <col min="4331" max="4331" width="7.85546875" style="7" customWidth="1"/>
    <col min="4332" max="4332" width="13.42578125" style="7" customWidth="1"/>
    <col min="4333" max="4333" width="7.140625" style="7" customWidth="1"/>
    <col min="4334" max="4334" width="7.85546875" style="7" customWidth="1"/>
    <col min="4335" max="4335" width="13.42578125" style="7" customWidth="1"/>
    <col min="4336" max="4336" width="17" style="7" customWidth="1"/>
    <col min="4337" max="4339" width="0" style="7" hidden="1" customWidth="1"/>
    <col min="4340" max="4340" width="7.140625" style="7" customWidth="1"/>
    <col min="4341" max="4345" width="8.85546875" style="7"/>
    <col min="4346" max="4346" width="11.140625" style="7" bestFit="1" customWidth="1"/>
    <col min="4347" max="4347" width="11.85546875" style="7" bestFit="1" customWidth="1"/>
    <col min="4348" max="4348" width="11.85546875" style="7" customWidth="1"/>
    <col min="4349" max="4349" width="8.85546875" style="7"/>
    <col min="4350" max="4350" width="10.140625" style="7" bestFit="1" customWidth="1"/>
    <col min="4351" max="4351" width="8.85546875" style="7"/>
    <col min="4352" max="4352" width="9.140625" style="7" customWidth="1"/>
    <col min="4353" max="4353" width="12.140625" style="7" customWidth="1"/>
    <col min="4354" max="4585" width="8.85546875" style="7"/>
    <col min="4586" max="4586" width="42.85546875" style="7" customWidth="1"/>
    <col min="4587" max="4587" width="7.85546875" style="7" customWidth="1"/>
    <col min="4588" max="4588" width="13.42578125" style="7" customWidth="1"/>
    <col min="4589" max="4589" width="7.140625" style="7" customWidth="1"/>
    <col min="4590" max="4590" width="7.85546875" style="7" customWidth="1"/>
    <col min="4591" max="4591" width="13.42578125" style="7" customWidth="1"/>
    <col min="4592" max="4592" width="17" style="7" customWidth="1"/>
    <col min="4593" max="4595" width="0" style="7" hidden="1" customWidth="1"/>
    <col min="4596" max="4596" width="7.140625" style="7" customWidth="1"/>
    <col min="4597" max="4601" width="8.85546875" style="7"/>
    <col min="4602" max="4602" width="11.140625" style="7" bestFit="1" customWidth="1"/>
    <col min="4603" max="4603" width="11.85546875" style="7" bestFit="1" customWidth="1"/>
    <col min="4604" max="4604" width="11.85546875" style="7" customWidth="1"/>
    <col min="4605" max="4605" width="8.85546875" style="7"/>
    <col min="4606" max="4606" width="10.140625" style="7" bestFit="1" customWidth="1"/>
    <col min="4607" max="4607" width="8.85546875" style="7"/>
    <col min="4608" max="4608" width="9.140625" style="7" customWidth="1"/>
    <col min="4609" max="4609" width="12.140625" style="7" customWidth="1"/>
    <col min="4610" max="4841" width="8.85546875" style="7"/>
    <col min="4842" max="4842" width="42.85546875" style="7" customWidth="1"/>
    <col min="4843" max="4843" width="7.85546875" style="7" customWidth="1"/>
    <col min="4844" max="4844" width="13.42578125" style="7" customWidth="1"/>
    <col min="4845" max="4845" width="7.140625" style="7" customWidth="1"/>
    <col min="4846" max="4846" width="7.85546875" style="7" customWidth="1"/>
    <col min="4847" max="4847" width="13.42578125" style="7" customWidth="1"/>
    <col min="4848" max="4848" width="17" style="7" customWidth="1"/>
    <col min="4849" max="4851" width="0" style="7" hidden="1" customWidth="1"/>
    <col min="4852" max="4852" width="7.140625" style="7" customWidth="1"/>
    <col min="4853" max="4857" width="8.85546875" style="7"/>
    <col min="4858" max="4858" width="11.140625" style="7" bestFit="1" customWidth="1"/>
    <col min="4859" max="4859" width="11.85546875" style="7" bestFit="1" customWidth="1"/>
    <col min="4860" max="4860" width="11.85546875" style="7" customWidth="1"/>
    <col min="4861" max="4861" width="8.85546875" style="7"/>
    <col min="4862" max="4862" width="10.140625" style="7" bestFit="1" customWidth="1"/>
    <col min="4863" max="4863" width="8.85546875" style="7"/>
    <col min="4864" max="4864" width="9.140625" style="7" customWidth="1"/>
    <col min="4865" max="4865" width="12.140625" style="7" customWidth="1"/>
    <col min="4866" max="5097" width="8.85546875" style="7"/>
    <col min="5098" max="5098" width="42.85546875" style="7" customWidth="1"/>
    <col min="5099" max="5099" width="7.85546875" style="7" customWidth="1"/>
    <col min="5100" max="5100" width="13.42578125" style="7" customWidth="1"/>
    <col min="5101" max="5101" width="7.140625" style="7" customWidth="1"/>
    <col min="5102" max="5102" width="7.85546875" style="7" customWidth="1"/>
    <col min="5103" max="5103" width="13.42578125" style="7" customWidth="1"/>
    <col min="5104" max="5104" width="17" style="7" customWidth="1"/>
    <col min="5105" max="5107" width="0" style="7" hidden="1" customWidth="1"/>
    <col min="5108" max="5108" width="7.140625" style="7" customWidth="1"/>
    <col min="5109" max="5113" width="8.85546875" style="7"/>
    <col min="5114" max="5114" width="11.140625" style="7" bestFit="1" customWidth="1"/>
    <col min="5115" max="5115" width="11.85546875" style="7" bestFit="1" customWidth="1"/>
    <col min="5116" max="5116" width="11.85546875" style="7" customWidth="1"/>
    <col min="5117" max="5117" width="8.85546875" style="7"/>
    <col min="5118" max="5118" width="10.140625" style="7" bestFit="1" customWidth="1"/>
    <col min="5119" max="5119" width="8.85546875" style="7"/>
    <col min="5120" max="5120" width="9.140625" style="7" customWidth="1"/>
    <col min="5121" max="5121" width="12.140625" style="7" customWidth="1"/>
    <col min="5122" max="5353" width="8.85546875" style="7"/>
    <col min="5354" max="5354" width="42.85546875" style="7" customWidth="1"/>
    <col min="5355" max="5355" width="7.85546875" style="7" customWidth="1"/>
    <col min="5356" max="5356" width="13.42578125" style="7" customWidth="1"/>
    <col min="5357" max="5357" width="7.140625" style="7" customWidth="1"/>
    <col min="5358" max="5358" width="7.85546875" style="7" customWidth="1"/>
    <col min="5359" max="5359" width="13.42578125" style="7" customWidth="1"/>
    <col min="5360" max="5360" width="17" style="7" customWidth="1"/>
    <col min="5361" max="5363" width="0" style="7" hidden="1" customWidth="1"/>
    <col min="5364" max="5364" width="7.140625" style="7" customWidth="1"/>
    <col min="5365" max="5369" width="8.85546875" style="7"/>
    <col min="5370" max="5370" width="11.140625" style="7" bestFit="1" customWidth="1"/>
    <col min="5371" max="5371" width="11.85546875" style="7" bestFit="1" customWidth="1"/>
    <col min="5372" max="5372" width="11.85546875" style="7" customWidth="1"/>
    <col min="5373" max="5373" width="8.85546875" style="7"/>
    <col min="5374" max="5374" width="10.140625" style="7" bestFit="1" customWidth="1"/>
    <col min="5375" max="5375" width="8.85546875" style="7"/>
    <col min="5376" max="5376" width="9.140625" style="7" customWidth="1"/>
    <col min="5377" max="5377" width="12.140625" style="7" customWidth="1"/>
    <col min="5378" max="5609" width="8.85546875" style="7"/>
    <col min="5610" max="5610" width="42.85546875" style="7" customWidth="1"/>
    <col min="5611" max="5611" width="7.85546875" style="7" customWidth="1"/>
    <col min="5612" max="5612" width="13.42578125" style="7" customWidth="1"/>
    <col min="5613" max="5613" width="7.140625" style="7" customWidth="1"/>
    <col min="5614" max="5614" width="7.85546875" style="7" customWidth="1"/>
    <col min="5615" max="5615" width="13.42578125" style="7" customWidth="1"/>
    <col min="5616" max="5616" width="17" style="7" customWidth="1"/>
    <col min="5617" max="5619" width="0" style="7" hidden="1" customWidth="1"/>
    <col min="5620" max="5620" width="7.140625" style="7" customWidth="1"/>
    <col min="5621" max="5625" width="8.85546875" style="7"/>
    <col min="5626" max="5626" width="11.140625" style="7" bestFit="1" customWidth="1"/>
    <col min="5627" max="5627" width="11.85546875" style="7" bestFit="1" customWidth="1"/>
    <col min="5628" max="5628" width="11.85546875" style="7" customWidth="1"/>
    <col min="5629" max="5629" width="8.85546875" style="7"/>
    <col min="5630" max="5630" width="10.140625" style="7" bestFit="1" customWidth="1"/>
    <col min="5631" max="5631" width="8.85546875" style="7"/>
    <col min="5632" max="5632" width="9.140625" style="7" customWidth="1"/>
    <col min="5633" max="5633" width="12.140625" style="7" customWidth="1"/>
    <col min="5634" max="5865" width="8.85546875" style="7"/>
    <col min="5866" max="5866" width="42.85546875" style="7" customWidth="1"/>
    <col min="5867" max="5867" width="7.85546875" style="7" customWidth="1"/>
    <col min="5868" max="5868" width="13.42578125" style="7" customWidth="1"/>
    <col min="5869" max="5869" width="7.140625" style="7" customWidth="1"/>
    <col min="5870" max="5870" width="7.85546875" style="7" customWidth="1"/>
    <col min="5871" max="5871" width="13.42578125" style="7" customWidth="1"/>
    <col min="5872" max="5872" width="17" style="7" customWidth="1"/>
    <col min="5873" max="5875" width="0" style="7" hidden="1" customWidth="1"/>
    <col min="5876" max="5876" width="7.140625" style="7" customWidth="1"/>
    <col min="5877" max="5881" width="8.85546875" style="7"/>
    <col min="5882" max="5882" width="11.140625" style="7" bestFit="1" customWidth="1"/>
    <col min="5883" max="5883" width="11.85546875" style="7" bestFit="1" customWidth="1"/>
    <col min="5884" max="5884" width="11.85546875" style="7" customWidth="1"/>
    <col min="5885" max="5885" width="8.85546875" style="7"/>
    <col min="5886" max="5886" width="10.140625" style="7" bestFit="1" customWidth="1"/>
    <col min="5887" max="5887" width="8.85546875" style="7"/>
    <col min="5888" max="5888" width="9.140625" style="7" customWidth="1"/>
    <col min="5889" max="5889" width="12.140625" style="7" customWidth="1"/>
    <col min="5890" max="6121" width="8.85546875" style="7"/>
    <col min="6122" max="6122" width="42.85546875" style="7" customWidth="1"/>
    <col min="6123" max="6123" width="7.85546875" style="7" customWidth="1"/>
    <col min="6124" max="6124" width="13.42578125" style="7" customWidth="1"/>
    <col min="6125" max="6125" width="7.140625" style="7" customWidth="1"/>
    <col min="6126" max="6126" width="7.85546875" style="7" customWidth="1"/>
    <col min="6127" max="6127" width="13.42578125" style="7" customWidth="1"/>
    <col min="6128" max="6128" width="17" style="7" customWidth="1"/>
    <col min="6129" max="6131" width="0" style="7" hidden="1" customWidth="1"/>
    <col min="6132" max="6132" width="7.140625" style="7" customWidth="1"/>
    <col min="6133" max="6137" width="8.85546875" style="7"/>
    <col min="6138" max="6138" width="11.140625" style="7" bestFit="1" customWidth="1"/>
    <col min="6139" max="6139" width="11.85546875" style="7" bestFit="1" customWidth="1"/>
    <col min="6140" max="6140" width="11.85546875" style="7" customWidth="1"/>
    <col min="6141" max="6141" width="8.85546875" style="7"/>
    <col min="6142" max="6142" width="10.140625" style="7" bestFit="1" customWidth="1"/>
    <col min="6143" max="6143" width="8.85546875" style="7"/>
    <col min="6144" max="6144" width="9.140625" style="7" customWidth="1"/>
    <col min="6145" max="6145" width="12.140625" style="7" customWidth="1"/>
    <col min="6146" max="6377" width="8.85546875" style="7"/>
    <col min="6378" max="6378" width="42.85546875" style="7" customWidth="1"/>
    <col min="6379" max="6379" width="7.85546875" style="7" customWidth="1"/>
    <col min="6380" max="6380" width="13.42578125" style="7" customWidth="1"/>
    <col min="6381" max="6381" width="7.140625" style="7" customWidth="1"/>
    <col min="6382" max="6382" width="7.85546875" style="7" customWidth="1"/>
    <col min="6383" max="6383" width="13.42578125" style="7" customWidth="1"/>
    <col min="6384" max="6384" width="17" style="7" customWidth="1"/>
    <col min="6385" max="6387" width="0" style="7" hidden="1" customWidth="1"/>
    <col min="6388" max="6388" width="7.140625" style="7" customWidth="1"/>
    <col min="6389" max="6393" width="8.85546875" style="7"/>
    <col min="6394" max="6394" width="11.140625" style="7" bestFit="1" customWidth="1"/>
    <col min="6395" max="6395" width="11.85546875" style="7" bestFit="1" customWidth="1"/>
    <col min="6396" max="6396" width="11.85546875" style="7" customWidth="1"/>
    <col min="6397" max="6397" width="8.85546875" style="7"/>
    <col min="6398" max="6398" width="10.140625" style="7" bestFit="1" customWidth="1"/>
    <col min="6399" max="6399" width="8.85546875" style="7"/>
    <col min="6400" max="6400" width="9.140625" style="7" customWidth="1"/>
    <col min="6401" max="6401" width="12.140625" style="7" customWidth="1"/>
    <col min="6402" max="6633" width="8.85546875" style="7"/>
    <col min="6634" max="6634" width="42.85546875" style="7" customWidth="1"/>
    <col min="6635" max="6635" width="7.85546875" style="7" customWidth="1"/>
    <col min="6636" max="6636" width="13.42578125" style="7" customWidth="1"/>
    <col min="6637" max="6637" width="7.140625" style="7" customWidth="1"/>
    <col min="6638" max="6638" width="7.85546875" style="7" customWidth="1"/>
    <col min="6639" max="6639" width="13.42578125" style="7" customWidth="1"/>
    <col min="6640" max="6640" width="17" style="7" customWidth="1"/>
    <col min="6641" max="6643" width="0" style="7" hidden="1" customWidth="1"/>
    <col min="6644" max="6644" width="7.140625" style="7" customWidth="1"/>
    <col min="6645" max="6649" width="8.85546875" style="7"/>
    <col min="6650" max="6650" width="11.140625" style="7" bestFit="1" customWidth="1"/>
    <col min="6651" max="6651" width="11.85546875" style="7" bestFit="1" customWidth="1"/>
    <col min="6652" max="6652" width="11.85546875" style="7" customWidth="1"/>
    <col min="6653" max="6653" width="8.85546875" style="7"/>
    <col min="6654" max="6654" width="10.140625" style="7" bestFit="1" customWidth="1"/>
    <col min="6655" max="6655" width="8.85546875" style="7"/>
    <col min="6656" max="6656" width="9.140625" style="7" customWidth="1"/>
    <col min="6657" max="6657" width="12.140625" style="7" customWidth="1"/>
    <col min="6658" max="6889" width="8.85546875" style="7"/>
    <col min="6890" max="6890" width="42.85546875" style="7" customWidth="1"/>
    <col min="6891" max="6891" width="7.85546875" style="7" customWidth="1"/>
    <col min="6892" max="6892" width="13.42578125" style="7" customWidth="1"/>
    <col min="6893" max="6893" width="7.140625" style="7" customWidth="1"/>
    <col min="6894" max="6894" width="7.85546875" style="7" customWidth="1"/>
    <col min="6895" max="6895" width="13.42578125" style="7" customWidth="1"/>
    <col min="6896" max="6896" width="17" style="7" customWidth="1"/>
    <col min="6897" max="6899" width="0" style="7" hidden="1" customWidth="1"/>
    <col min="6900" max="6900" width="7.140625" style="7" customWidth="1"/>
    <col min="6901" max="6905" width="8.85546875" style="7"/>
    <col min="6906" max="6906" width="11.140625" style="7" bestFit="1" customWidth="1"/>
    <col min="6907" max="6907" width="11.85546875" style="7" bestFit="1" customWidth="1"/>
    <col min="6908" max="6908" width="11.85546875" style="7" customWidth="1"/>
    <col min="6909" max="6909" width="8.85546875" style="7"/>
    <col min="6910" max="6910" width="10.140625" style="7" bestFit="1" customWidth="1"/>
    <col min="6911" max="6911" width="8.85546875" style="7"/>
    <col min="6912" max="6912" width="9.140625" style="7" customWidth="1"/>
    <col min="6913" max="6913" width="12.140625" style="7" customWidth="1"/>
    <col min="6914" max="7145" width="8.85546875" style="7"/>
    <col min="7146" max="7146" width="42.85546875" style="7" customWidth="1"/>
    <col min="7147" max="7147" width="7.85546875" style="7" customWidth="1"/>
    <col min="7148" max="7148" width="13.42578125" style="7" customWidth="1"/>
    <col min="7149" max="7149" width="7.140625" style="7" customWidth="1"/>
    <col min="7150" max="7150" width="7.85546875" style="7" customWidth="1"/>
    <col min="7151" max="7151" width="13.42578125" style="7" customWidth="1"/>
    <col min="7152" max="7152" width="17" style="7" customWidth="1"/>
    <col min="7153" max="7155" width="0" style="7" hidden="1" customWidth="1"/>
    <col min="7156" max="7156" width="7.140625" style="7" customWidth="1"/>
    <col min="7157" max="7161" width="8.85546875" style="7"/>
    <col min="7162" max="7162" width="11.140625" style="7" bestFit="1" customWidth="1"/>
    <col min="7163" max="7163" width="11.85546875" style="7" bestFit="1" customWidth="1"/>
    <col min="7164" max="7164" width="11.85546875" style="7" customWidth="1"/>
    <col min="7165" max="7165" width="8.85546875" style="7"/>
    <col min="7166" max="7166" width="10.140625" style="7" bestFit="1" customWidth="1"/>
    <col min="7167" max="7167" width="8.85546875" style="7"/>
    <col min="7168" max="7168" width="9.140625" style="7" customWidth="1"/>
    <col min="7169" max="7169" width="12.140625" style="7" customWidth="1"/>
    <col min="7170" max="7401" width="8.85546875" style="7"/>
    <col min="7402" max="7402" width="42.85546875" style="7" customWidth="1"/>
    <col min="7403" max="7403" width="7.85546875" style="7" customWidth="1"/>
    <col min="7404" max="7404" width="13.42578125" style="7" customWidth="1"/>
    <col min="7405" max="7405" width="7.140625" style="7" customWidth="1"/>
    <col min="7406" max="7406" width="7.85546875" style="7" customWidth="1"/>
    <col min="7407" max="7407" width="13.42578125" style="7" customWidth="1"/>
    <col min="7408" max="7408" width="17" style="7" customWidth="1"/>
    <col min="7409" max="7411" width="0" style="7" hidden="1" customWidth="1"/>
    <col min="7412" max="7412" width="7.140625" style="7" customWidth="1"/>
    <col min="7413" max="7417" width="8.85546875" style="7"/>
    <col min="7418" max="7418" width="11.140625" style="7" bestFit="1" customWidth="1"/>
    <col min="7419" max="7419" width="11.85546875" style="7" bestFit="1" customWidth="1"/>
    <col min="7420" max="7420" width="11.85546875" style="7" customWidth="1"/>
    <col min="7421" max="7421" width="8.85546875" style="7"/>
    <col min="7422" max="7422" width="10.140625" style="7" bestFit="1" customWidth="1"/>
    <col min="7423" max="7423" width="8.85546875" style="7"/>
    <col min="7424" max="7424" width="9.140625" style="7" customWidth="1"/>
    <col min="7425" max="7425" width="12.140625" style="7" customWidth="1"/>
    <col min="7426" max="7657" width="8.85546875" style="7"/>
    <col min="7658" max="7658" width="42.85546875" style="7" customWidth="1"/>
    <col min="7659" max="7659" width="7.85546875" style="7" customWidth="1"/>
    <col min="7660" max="7660" width="13.42578125" style="7" customWidth="1"/>
    <col min="7661" max="7661" width="7.140625" style="7" customWidth="1"/>
    <col min="7662" max="7662" width="7.85546875" style="7" customWidth="1"/>
    <col min="7663" max="7663" width="13.42578125" style="7" customWidth="1"/>
    <col min="7664" max="7664" width="17" style="7" customWidth="1"/>
    <col min="7665" max="7667" width="0" style="7" hidden="1" customWidth="1"/>
    <col min="7668" max="7668" width="7.140625" style="7" customWidth="1"/>
    <col min="7669" max="7673" width="8.85546875" style="7"/>
    <col min="7674" max="7674" width="11.140625" style="7" bestFit="1" customWidth="1"/>
    <col min="7675" max="7675" width="11.85546875" style="7" bestFit="1" customWidth="1"/>
    <col min="7676" max="7676" width="11.85546875" style="7" customWidth="1"/>
    <col min="7677" max="7677" width="8.85546875" style="7"/>
    <col min="7678" max="7678" width="10.140625" style="7" bestFit="1" customWidth="1"/>
    <col min="7679" max="7679" width="8.85546875" style="7"/>
    <col min="7680" max="7680" width="9.140625" style="7" customWidth="1"/>
    <col min="7681" max="7681" width="12.140625" style="7" customWidth="1"/>
    <col min="7682" max="7913" width="8.85546875" style="7"/>
    <col min="7914" max="7914" width="42.85546875" style="7" customWidth="1"/>
    <col min="7915" max="7915" width="7.85546875" style="7" customWidth="1"/>
    <col min="7916" max="7916" width="13.42578125" style="7" customWidth="1"/>
    <col min="7917" max="7917" width="7.140625" style="7" customWidth="1"/>
    <col min="7918" max="7918" width="7.85546875" style="7" customWidth="1"/>
    <col min="7919" max="7919" width="13.42578125" style="7" customWidth="1"/>
    <col min="7920" max="7920" width="17" style="7" customWidth="1"/>
    <col min="7921" max="7923" width="0" style="7" hidden="1" customWidth="1"/>
    <col min="7924" max="7924" width="7.140625" style="7" customWidth="1"/>
    <col min="7925" max="7929" width="8.85546875" style="7"/>
    <col min="7930" max="7930" width="11.140625" style="7" bestFit="1" customWidth="1"/>
    <col min="7931" max="7931" width="11.85546875" style="7" bestFit="1" customWidth="1"/>
    <col min="7932" max="7932" width="11.85546875" style="7" customWidth="1"/>
    <col min="7933" max="7933" width="8.85546875" style="7"/>
    <col min="7934" max="7934" width="10.140625" style="7" bestFit="1" customWidth="1"/>
    <col min="7935" max="7935" width="8.85546875" style="7"/>
    <col min="7936" max="7936" width="9.140625" style="7" customWidth="1"/>
    <col min="7937" max="7937" width="12.140625" style="7" customWidth="1"/>
    <col min="7938" max="8169" width="8.85546875" style="7"/>
    <col min="8170" max="8170" width="42.85546875" style="7" customWidth="1"/>
    <col min="8171" max="8171" width="7.85546875" style="7" customWidth="1"/>
    <col min="8172" max="8172" width="13.42578125" style="7" customWidth="1"/>
    <col min="8173" max="8173" width="7.140625" style="7" customWidth="1"/>
    <col min="8174" max="8174" width="7.85546875" style="7" customWidth="1"/>
    <col min="8175" max="8175" width="13.42578125" style="7" customWidth="1"/>
    <col min="8176" max="8176" width="17" style="7" customWidth="1"/>
    <col min="8177" max="8179" width="0" style="7" hidden="1" customWidth="1"/>
    <col min="8180" max="8180" width="7.140625" style="7" customWidth="1"/>
    <col min="8181" max="8185" width="8.85546875" style="7"/>
    <col min="8186" max="8186" width="11.140625" style="7" bestFit="1" customWidth="1"/>
    <col min="8187" max="8187" width="11.85546875" style="7" bestFit="1" customWidth="1"/>
    <col min="8188" max="8188" width="11.85546875" style="7" customWidth="1"/>
    <col min="8189" max="8189" width="8.85546875" style="7"/>
    <col min="8190" max="8190" width="10.140625" style="7" bestFit="1" customWidth="1"/>
    <col min="8191" max="8191" width="8.85546875" style="7"/>
    <col min="8192" max="8192" width="9.140625" style="7" customWidth="1"/>
    <col min="8193" max="8193" width="12.140625" style="7" customWidth="1"/>
    <col min="8194" max="8425" width="8.85546875" style="7"/>
    <col min="8426" max="8426" width="42.85546875" style="7" customWidth="1"/>
    <col min="8427" max="8427" width="7.85546875" style="7" customWidth="1"/>
    <col min="8428" max="8428" width="13.42578125" style="7" customWidth="1"/>
    <col min="8429" max="8429" width="7.140625" style="7" customWidth="1"/>
    <col min="8430" max="8430" width="7.85546875" style="7" customWidth="1"/>
    <col min="8431" max="8431" width="13.42578125" style="7" customWidth="1"/>
    <col min="8432" max="8432" width="17" style="7" customWidth="1"/>
    <col min="8433" max="8435" width="0" style="7" hidden="1" customWidth="1"/>
    <col min="8436" max="8436" width="7.140625" style="7" customWidth="1"/>
    <col min="8437" max="8441" width="8.85546875" style="7"/>
    <col min="8442" max="8442" width="11.140625" style="7" bestFit="1" customWidth="1"/>
    <col min="8443" max="8443" width="11.85546875" style="7" bestFit="1" customWidth="1"/>
    <col min="8444" max="8444" width="11.85546875" style="7" customWidth="1"/>
    <col min="8445" max="8445" width="8.85546875" style="7"/>
    <col min="8446" max="8446" width="10.140625" style="7" bestFit="1" customWidth="1"/>
    <col min="8447" max="8447" width="8.85546875" style="7"/>
    <col min="8448" max="8448" width="9.140625" style="7" customWidth="1"/>
    <col min="8449" max="8449" width="12.140625" style="7" customWidth="1"/>
    <col min="8450" max="8681" width="8.85546875" style="7"/>
    <col min="8682" max="8682" width="42.85546875" style="7" customWidth="1"/>
    <col min="8683" max="8683" width="7.85546875" style="7" customWidth="1"/>
    <col min="8684" max="8684" width="13.42578125" style="7" customWidth="1"/>
    <col min="8685" max="8685" width="7.140625" style="7" customWidth="1"/>
    <col min="8686" max="8686" width="7.85546875" style="7" customWidth="1"/>
    <col min="8687" max="8687" width="13.42578125" style="7" customWidth="1"/>
    <col min="8688" max="8688" width="17" style="7" customWidth="1"/>
    <col min="8689" max="8691" width="0" style="7" hidden="1" customWidth="1"/>
    <col min="8692" max="8692" width="7.140625" style="7" customWidth="1"/>
    <col min="8693" max="8697" width="8.85546875" style="7"/>
    <col min="8698" max="8698" width="11.140625" style="7" bestFit="1" customWidth="1"/>
    <col min="8699" max="8699" width="11.85546875" style="7" bestFit="1" customWidth="1"/>
    <col min="8700" max="8700" width="11.85546875" style="7" customWidth="1"/>
    <col min="8701" max="8701" width="8.85546875" style="7"/>
    <col min="8702" max="8702" width="10.140625" style="7" bestFit="1" customWidth="1"/>
    <col min="8703" max="8703" width="8.85546875" style="7"/>
    <col min="8704" max="8704" width="9.140625" style="7" customWidth="1"/>
    <col min="8705" max="8705" width="12.140625" style="7" customWidth="1"/>
    <col min="8706" max="8937" width="8.85546875" style="7"/>
    <col min="8938" max="8938" width="42.85546875" style="7" customWidth="1"/>
    <col min="8939" max="8939" width="7.85546875" style="7" customWidth="1"/>
    <col min="8940" max="8940" width="13.42578125" style="7" customWidth="1"/>
    <col min="8941" max="8941" width="7.140625" style="7" customWidth="1"/>
    <col min="8942" max="8942" width="7.85546875" style="7" customWidth="1"/>
    <col min="8943" max="8943" width="13.42578125" style="7" customWidth="1"/>
    <col min="8944" max="8944" width="17" style="7" customWidth="1"/>
    <col min="8945" max="8947" width="0" style="7" hidden="1" customWidth="1"/>
    <col min="8948" max="8948" width="7.140625" style="7" customWidth="1"/>
    <col min="8949" max="8953" width="8.85546875" style="7"/>
    <col min="8954" max="8954" width="11.140625" style="7" bestFit="1" customWidth="1"/>
    <col min="8955" max="8955" width="11.85546875" style="7" bestFit="1" customWidth="1"/>
    <col min="8956" max="8956" width="11.85546875" style="7" customWidth="1"/>
    <col min="8957" max="8957" width="8.85546875" style="7"/>
    <col min="8958" max="8958" width="10.140625" style="7" bestFit="1" customWidth="1"/>
    <col min="8959" max="8959" width="8.85546875" style="7"/>
    <col min="8960" max="8960" width="9.140625" style="7" customWidth="1"/>
    <col min="8961" max="8961" width="12.140625" style="7" customWidth="1"/>
    <col min="8962" max="9193" width="8.85546875" style="7"/>
    <col min="9194" max="9194" width="42.85546875" style="7" customWidth="1"/>
    <col min="9195" max="9195" width="7.85546875" style="7" customWidth="1"/>
    <col min="9196" max="9196" width="13.42578125" style="7" customWidth="1"/>
    <col min="9197" max="9197" width="7.140625" style="7" customWidth="1"/>
    <col min="9198" max="9198" width="7.85546875" style="7" customWidth="1"/>
    <col min="9199" max="9199" width="13.42578125" style="7" customWidth="1"/>
    <col min="9200" max="9200" width="17" style="7" customWidth="1"/>
    <col min="9201" max="9203" width="0" style="7" hidden="1" customWidth="1"/>
    <col min="9204" max="9204" width="7.140625" style="7" customWidth="1"/>
    <col min="9205" max="9209" width="8.85546875" style="7"/>
    <col min="9210" max="9210" width="11.140625" style="7" bestFit="1" customWidth="1"/>
    <col min="9211" max="9211" width="11.85546875" style="7" bestFit="1" customWidth="1"/>
    <col min="9212" max="9212" width="11.85546875" style="7" customWidth="1"/>
    <col min="9213" max="9213" width="8.85546875" style="7"/>
    <col min="9214" max="9214" width="10.140625" style="7" bestFit="1" customWidth="1"/>
    <col min="9215" max="9215" width="8.85546875" style="7"/>
    <col min="9216" max="9216" width="9.140625" style="7" customWidth="1"/>
    <col min="9217" max="9217" width="12.140625" style="7" customWidth="1"/>
    <col min="9218" max="9449" width="8.85546875" style="7"/>
    <col min="9450" max="9450" width="42.85546875" style="7" customWidth="1"/>
    <col min="9451" max="9451" width="7.85546875" style="7" customWidth="1"/>
    <col min="9452" max="9452" width="13.42578125" style="7" customWidth="1"/>
    <col min="9453" max="9453" width="7.140625" style="7" customWidth="1"/>
    <col min="9454" max="9454" width="7.85546875" style="7" customWidth="1"/>
    <col min="9455" max="9455" width="13.42578125" style="7" customWidth="1"/>
    <col min="9456" max="9456" width="17" style="7" customWidth="1"/>
    <col min="9457" max="9459" width="0" style="7" hidden="1" customWidth="1"/>
    <col min="9460" max="9460" width="7.140625" style="7" customWidth="1"/>
    <col min="9461" max="9465" width="8.85546875" style="7"/>
    <col min="9466" max="9466" width="11.140625" style="7" bestFit="1" customWidth="1"/>
    <col min="9467" max="9467" width="11.85546875" style="7" bestFit="1" customWidth="1"/>
    <col min="9468" max="9468" width="11.85546875" style="7" customWidth="1"/>
    <col min="9469" max="9469" width="8.85546875" style="7"/>
    <col min="9470" max="9470" width="10.140625" style="7" bestFit="1" customWidth="1"/>
    <col min="9471" max="9471" width="8.85546875" style="7"/>
    <col min="9472" max="9472" width="9.140625" style="7" customWidth="1"/>
    <col min="9473" max="9473" width="12.140625" style="7" customWidth="1"/>
    <col min="9474" max="9705" width="8.85546875" style="7"/>
    <col min="9706" max="9706" width="42.85546875" style="7" customWidth="1"/>
    <col min="9707" max="9707" width="7.85546875" style="7" customWidth="1"/>
    <col min="9708" max="9708" width="13.42578125" style="7" customWidth="1"/>
    <col min="9709" max="9709" width="7.140625" style="7" customWidth="1"/>
    <col min="9710" max="9710" width="7.85546875" style="7" customWidth="1"/>
    <col min="9711" max="9711" width="13.42578125" style="7" customWidth="1"/>
    <col min="9712" max="9712" width="17" style="7" customWidth="1"/>
    <col min="9713" max="9715" width="0" style="7" hidden="1" customWidth="1"/>
    <col min="9716" max="9716" width="7.140625" style="7" customWidth="1"/>
    <col min="9717" max="9721" width="8.85546875" style="7"/>
    <col min="9722" max="9722" width="11.140625" style="7" bestFit="1" customWidth="1"/>
    <col min="9723" max="9723" width="11.85546875" style="7" bestFit="1" customWidth="1"/>
    <col min="9724" max="9724" width="11.85546875" style="7" customWidth="1"/>
    <col min="9725" max="9725" width="8.85546875" style="7"/>
    <col min="9726" max="9726" width="10.140625" style="7" bestFit="1" customWidth="1"/>
    <col min="9727" max="9727" width="8.85546875" style="7"/>
    <col min="9728" max="9728" width="9.140625" style="7" customWidth="1"/>
    <col min="9729" max="9729" width="12.140625" style="7" customWidth="1"/>
    <col min="9730" max="9961" width="8.85546875" style="7"/>
    <col min="9962" max="9962" width="42.85546875" style="7" customWidth="1"/>
    <col min="9963" max="9963" width="7.85546875" style="7" customWidth="1"/>
    <col min="9964" max="9964" width="13.42578125" style="7" customWidth="1"/>
    <col min="9965" max="9965" width="7.140625" style="7" customWidth="1"/>
    <col min="9966" max="9966" width="7.85546875" style="7" customWidth="1"/>
    <col min="9967" max="9967" width="13.42578125" style="7" customWidth="1"/>
    <col min="9968" max="9968" width="17" style="7" customWidth="1"/>
    <col min="9969" max="9971" width="0" style="7" hidden="1" customWidth="1"/>
    <col min="9972" max="9972" width="7.140625" style="7" customWidth="1"/>
    <col min="9973" max="9977" width="8.85546875" style="7"/>
    <col min="9978" max="9978" width="11.140625" style="7" bestFit="1" customWidth="1"/>
    <col min="9979" max="9979" width="11.85546875" style="7" bestFit="1" customWidth="1"/>
    <col min="9980" max="9980" width="11.85546875" style="7" customWidth="1"/>
    <col min="9981" max="9981" width="8.85546875" style="7"/>
    <col min="9982" max="9982" width="10.140625" style="7" bestFit="1" customWidth="1"/>
    <col min="9983" max="9983" width="8.85546875" style="7"/>
    <col min="9984" max="9984" width="9.140625" style="7" customWidth="1"/>
    <col min="9985" max="9985" width="12.140625" style="7" customWidth="1"/>
    <col min="9986" max="10217" width="8.85546875" style="7"/>
    <col min="10218" max="10218" width="42.85546875" style="7" customWidth="1"/>
    <col min="10219" max="10219" width="7.85546875" style="7" customWidth="1"/>
    <col min="10220" max="10220" width="13.42578125" style="7" customWidth="1"/>
    <col min="10221" max="10221" width="7.140625" style="7" customWidth="1"/>
    <col min="10222" max="10222" width="7.85546875" style="7" customWidth="1"/>
    <col min="10223" max="10223" width="13.42578125" style="7" customWidth="1"/>
    <col min="10224" max="10224" width="17" style="7" customWidth="1"/>
    <col min="10225" max="10227" width="0" style="7" hidden="1" customWidth="1"/>
    <col min="10228" max="10228" width="7.140625" style="7" customWidth="1"/>
    <col min="10229" max="10233" width="8.85546875" style="7"/>
    <col min="10234" max="10234" width="11.140625" style="7" bestFit="1" customWidth="1"/>
    <col min="10235" max="10235" width="11.85546875" style="7" bestFit="1" customWidth="1"/>
    <col min="10236" max="10236" width="11.85546875" style="7" customWidth="1"/>
    <col min="10237" max="10237" width="8.85546875" style="7"/>
    <col min="10238" max="10238" width="10.140625" style="7" bestFit="1" customWidth="1"/>
    <col min="10239" max="10239" width="8.85546875" style="7"/>
    <col min="10240" max="10240" width="9.140625" style="7" customWidth="1"/>
    <col min="10241" max="10241" width="12.140625" style="7" customWidth="1"/>
    <col min="10242" max="10473" width="8.85546875" style="7"/>
    <col min="10474" max="10474" width="42.85546875" style="7" customWidth="1"/>
    <col min="10475" max="10475" width="7.85546875" style="7" customWidth="1"/>
    <col min="10476" max="10476" width="13.42578125" style="7" customWidth="1"/>
    <col min="10477" max="10477" width="7.140625" style="7" customWidth="1"/>
    <col min="10478" max="10478" width="7.85546875" style="7" customWidth="1"/>
    <col min="10479" max="10479" width="13.42578125" style="7" customWidth="1"/>
    <col min="10480" max="10480" width="17" style="7" customWidth="1"/>
    <col min="10481" max="10483" width="0" style="7" hidden="1" customWidth="1"/>
    <col min="10484" max="10484" width="7.140625" style="7" customWidth="1"/>
    <col min="10485" max="10489" width="8.85546875" style="7"/>
    <col min="10490" max="10490" width="11.140625" style="7" bestFit="1" customWidth="1"/>
    <col min="10491" max="10491" width="11.85546875" style="7" bestFit="1" customWidth="1"/>
    <col min="10492" max="10492" width="11.85546875" style="7" customWidth="1"/>
    <col min="10493" max="10493" width="8.85546875" style="7"/>
    <col min="10494" max="10494" width="10.140625" style="7" bestFit="1" customWidth="1"/>
    <col min="10495" max="10495" width="8.85546875" style="7"/>
    <col min="10496" max="10496" width="9.140625" style="7" customWidth="1"/>
    <col min="10497" max="10497" width="12.140625" style="7" customWidth="1"/>
    <col min="10498" max="10729" width="8.85546875" style="7"/>
    <col min="10730" max="10730" width="42.85546875" style="7" customWidth="1"/>
    <col min="10731" max="10731" width="7.85546875" style="7" customWidth="1"/>
    <col min="10732" max="10732" width="13.42578125" style="7" customWidth="1"/>
    <col min="10733" max="10733" width="7.140625" style="7" customWidth="1"/>
    <col min="10734" max="10734" width="7.85546875" style="7" customWidth="1"/>
    <col min="10735" max="10735" width="13.42578125" style="7" customWidth="1"/>
    <col min="10736" max="10736" width="17" style="7" customWidth="1"/>
    <col min="10737" max="10739" width="0" style="7" hidden="1" customWidth="1"/>
    <col min="10740" max="10740" width="7.140625" style="7" customWidth="1"/>
    <col min="10741" max="10745" width="8.85546875" style="7"/>
    <col min="10746" max="10746" width="11.140625" style="7" bestFit="1" customWidth="1"/>
    <col min="10747" max="10747" width="11.85546875" style="7" bestFit="1" customWidth="1"/>
    <col min="10748" max="10748" width="11.85546875" style="7" customWidth="1"/>
    <col min="10749" max="10749" width="8.85546875" style="7"/>
    <col min="10750" max="10750" width="10.140625" style="7" bestFit="1" customWidth="1"/>
    <col min="10751" max="10751" width="8.85546875" style="7"/>
    <col min="10752" max="10752" width="9.140625" style="7" customWidth="1"/>
    <col min="10753" max="10753" width="12.140625" style="7" customWidth="1"/>
    <col min="10754" max="10985" width="8.85546875" style="7"/>
    <col min="10986" max="10986" width="42.85546875" style="7" customWidth="1"/>
    <col min="10987" max="10987" width="7.85546875" style="7" customWidth="1"/>
    <col min="10988" max="10988" width="13.42578125" style="7" customWidth="1"/>
    <col min="10989" max="10989" width="7.140625" style="7" customWidth="1"/>
    <col min="10990" max="10990" width="7.85546875" style="7" customWidth="1"/>
    <col min="10991" max="10991" width="13.42578125" style="7" customWidth="1"/>
    <col min="10992" max="10992" width="17" style="7" customWidth="1"/>
    <col min="10993" max="10995" width="0" style="7" hidden="1" customWidth="1"/>
    <col min="10996" max="10996" width="7.140625" style="7" customWidth="1"/>
    <col min="10997" max="11001" width="8.85546875" style="7"/>
    <col min="11002" max="11002" width="11.140625" style="7" bestFit="1" customWidth="1"/>
    <col min="11003" max="11003" width="11.85546875" style="7" bestFit="1" customWidth="1"/>
    <col min="11004" max="11004" width="11.85546875" style="7" customWidth="1"/>
    <col min="11005" max="11005" width="8.85546875" style="7"/>
    <col min="11006" max="11006" width="10.140625" style="7" bestFit="1" customWidth="1"/>
    <col min="11007" max="11007" width="8.85546875" style="7"/>
    <col min="11008" max="11008" width="9.140625" style="7" customWidth="1"/>
    <col min="11009" max="11009" width="12.140625" style="7" customWidth="1"/>
    <col min="11010" max="11241" width="8.85546875" style="7"/>
    <col min="11242" max="11242" width="42.85546875" style="7" customWidth="1"/>
    <col min="11243" max="11243" width="7.85546875" style="7" customWidth="1"/>
    <col min="11244" max="11244" width="13.42578125" style="7" customWidth="1"/>
    <col min="11245" max="11245" width="7.140625" style="7" customWidth="1"/>
    <col min="11246" max="11246" width="7.85546875" style="7" customWidth="1"/>
    <col min="11247" max="11247" width="13.42578125" style="7" customWidth="1"/>
    <col min="11248" max="11248" width="17" style="7" customWidth="1"/>
    <col min="11249" max="11251" width="0" style="7" hidden="1" customWidth="1"/>
    <col min="11252" max="11252" width="7.140625" style="7" customWidth="1"/>
    <col min="11253" max="11257" width="8.85546875" style="7"/>
    <col min="11258" max="11258" width="11.140625" style="7" bestFit="1" customWidth="1"/>
    <col min="11259" max="11259" width="11.85546875" style="7" bestFit="1" customWidth="1"/>
    <col min="11260" max="11260" width="11.85546875" style="7" customWidth="1"/>
    <col min="11261" max="11261" width="8.85546875" style="7"/>
    <col min="11262" max="11262" width="10.140625" style="7" bestFit="1" customWidth="1"/>
    <col min="11263" max="11263" width="8.85546875" style="7"/>
    <col min="11264" max="11264" width="9.140625" style="7" customWidth="1"/>
    <col min="11265" max="11265" width="12.140625" style="7" customWidth="1"/>
    <col min="11266" max="11497" width="8.85546875" style="7"/>
    <col min="11498" max="11498" width="42.85546875" style="7" customWidth="1"/>
    <col min="11499" max="11499" width="7.85546875" style="7" customWidth="1"/>
    <col min="11500" max="11500" width="13.42578125" style="7" customWidth="1"/>
    <col min="11501" max="11501" width="7.140625" style="7" customWidth="1"/>
    <col min="11502" max="11502" width="7.85546875" style="7" customWidth="1"/>
    <col min="11503" max="11503" width="13.42578125" style="7" customWidth="1"/>
    <col min="11504" max="11504" width="17" style="7" customWidth="1"/>
    <col min="11505" max="11507" width="0" style="7" hidden="1" customWidth="1"/>
    <col min="11508" max="11508" width="7.140625" style="7" customWidth="1"/>
    <col min="11509" max="11513" width="8.85546875" style="7"/>
    <col min="11514" max="11514" width="11.140625" style="7" bestFit="1" customWidth="1"/>
    <col min="11515" max="11515" width="11.85546875" style="7" bestFit="1" customWidth="1"/>
    <col min="11516" max="11516" width="11.85546875" style="7" customWidth="1"/>
    <col min="11517" max="11517" width="8.85546875" style="7"/>
    <col min="11518" max="11518" width="10.140625" style="7" bestFit="1" customWidth="1"/>
    <col min="11519" max="11519" width="8.85546875" style="7"/>
    <col min="11520" max="11520" width="9.140625" style="7" customWidth="1"/>
    <col min="11521" max="11521" width="12.140625" style="7" customWidth="1"/>
    <col min="11522" max="11753" width="8.85546875" style="7"/>
    <col min="11754" max="11754" width="42.85546875" style="7" customWidth="1"/>
    <col min="11755" max="11755" width="7.85546875" style="7" customWidth="1"/>
    <col min="11756" max="11756" width="13.42578125" style="7" customWidth="1"/>
    <col min="11757" max="11757" width="7.140625" style="7" customWidth="1"/>
    <col min="11758" max="11758" width="7.85546875" style="7" customWidth="1"/>
    <col min="11759" max="11759" width="13.42578125" style="7" customWidth="1"/>
    <col min="11760" max="11760" width="17" style="7" customWidth="1"/>
    <col min="11761" max="11763" width="0" style="7" hidden="1" customWidth="1"/>
    <col min="11764" max="11764" width="7.140625" style="7" customWidth="1"/>
    <col min="11765" max="11769" width="8.85546875" style="7"/>
    <col min="11770" max="11770" width="11.140625" style="7" bestFit="1" customWidth="1"/>
    <col min="11771" max="11771" width="11.85546875" style="7" bestFit="1" customWidth="1"/>
    <col min="11772" max="11772" width="11.85546875" style="7" customWidth="1"/>
    <col min="11773" max="11773" width="8.85546875" style="7"/>
    <col min="11774" max="11774" width="10.140625" style="7" bestFit="1" customWidth="1"/>
    <col min="11775" max="11775" width="8.85546875" style="7"/>
    <col min="11776" max="11776" width="9.140625" style="7" customWidth="1"/>
    <col min="11777" max="11777" width="12.140625" style="7" customWidth="1"/>
    <col min="11778" max="12009" width="8.85546875" style="7"/>
    <col min="12010" max="12010" width="42.85546875" style="7" customWidth="1"/>
    <col min="12011" max="12011" width="7.85546875" style="7" customWidth="1"/>
    <col min="12012" max="12012" width="13.42578125" style="7" customWidth="1"/>
    <col min="12013" max="12013" width="7.140625" style="7" customWidth="1"/>
    <col min="12014" max="12014" width="7.85546875" style="7" customWidth="1"/>
    <col min="12015" max="12015" width="13.42578125" style="7" customWidth="1"/>
    <col min="12016" max="12016" width="17" style="7" customWidth="1"/>
    <col min="12017" max="12019" width="0" style="7" hidden="1" customWidth="1"/>
    <col min="12020" max="12020" width="7.140625" style="7" customWidth="1"/>
    <col min="12021" max="12025" width="8.85546875" style="7"/>
    <col min="12026" max="12026" width="11.140625" style="7" bestFit="1" customWidth="1"/>
    <col min="12027" max="12027" width="11.85546875" style="7" bestFit="1" customWidth="1"/>
    <col min="12028" max="12028" width="11.85546875" style="7" customWidth="1"/>
    <col min="12029" max="12029" width="8.85546875" style="7"/>
    <col min="12030" max="12030" width="10.140625" style="7" bestFit="1" customWidth="1"/>
    <col min="12031" max="12031" width="8.85546875" style="7"/>
    <col min="12032" max="12032" width="9.140625" style="7" customWidth="1"/>
    <col min="12033" max="12033" width="12.140625" style="7" customWidth="1"/>
    <col min="12034" max="12265" width="8.85546875" style="7"/>
    <col min="12266" max="12266" width="42.85546875" style="7" customWidth="1"/>
    <col min="12267" max="12267" width="7.85546875" style="7" customWidth="1"/>
    <col min="12268" max="12268" width="13.42578125" style="7" customWidth="1"/>
    <col min="12269" max="12269" width="7.140625" style="7" customWidth="1"/>
    <col min="12270" max="12270" width="7.85546875" style="7" customWidth="1"/>
    <col min="12271" max="12271" width="13.42578125" style="7" customWidth="1"/>
    <col min="12272" max="12272" width="17" style="7" customWidth="1"/>
    <col min="12273" max="12275" width="0" style="7" hidden="1" customWidth="1"/>
    <col min="12276" max="12276" width="7.140625" style="7" customWidth="1"/>
    <col min="12277" max="12281" width="8.85546875" style="7"/>
    <col min="12282" max="12282" width="11.140625" style="7" bestFit="1" customWidth="1"/>
    <col min="12283" max="12283" width="11.85546875" style="7" bestFit="1" customWidth="1"/>
    <col min="12284" max="12284" width="11.85546875" style="7" customWidth="1"/>
    <col min="12285" max="12285" width="8.85546875" style="7"/>
    <col min="12286" max="12286" width="10.140625" style="7" bestFit="1" customWidth="1"/>
    <col min="12287" max="12287" width="8.85546875" style="7"/>
    <col min="12288" max="12288" width="9.140625" style="7" customWidth="1"/>
    <col min="12289" max="12289" width="12.140625" style="7" customWidth="1"/>
    <col min="12290" max="12521" width="8.85546875" style="7"/>
    <col min="12522" max="12522" width="42.85546875" style="7" customWidth="1"/>
    <col min="12523" max="12523" width="7.85546875" style="7" customWidth="1"/>
    <col min="12524" max="12524" width="13.42578125" style="7" customWidth="1"/>
    <col min="12525" max="12525" width="7.140625" style="7" customWidth="1"/>
    <col min="12526" max="12526" width="7.85546875" style="7" customWidth="1"/>
    <col min="12527" max="12527" width="13.42578125" style="7" customWidth="1"/>
    <col min="12528" max="12528" width="17" style="7" customWidth="1"/>
    <col min="12529" max="12531" width="0" style="7" hidden="1" customWidth="1"/>
    <col min="12532" max="12532" width="7.140625" style="7" customWidth="1"/>
    <col min="12533" max="12537" width="8.85546875" style="7"/>
    <col min="12538" max="12538" width="11.140625" style="7" bestFit="1" customWidth="1"/>
    <col min="12539" max="12539" width="11.85546875" style="7" bestFit="1" customWidth="1"/>
    <col min="12540" max="12540" width="11.85546875" style="7" customWidth="1"/>
    <col min="12541" max="12541" width="8.85546875" style="7"/>
    <col min="12542" max="12542" width="10.140625" style="7" bestFit="1" customWidth="1"/>
    <col min="12543" max="12543" width="8.85546875" style="7"/>
    <col min="12544" max="12544" width="9.140625" style="7" customWidth="1"/>
    <col min="12545" max="12545" width="12.140625" style="7" customWidth="1"/>
    <col min="12546" max="12777" width="8.85546875" style="7"/>
    <col min="12778" max="12778" width="42.85546875" style="7" customWidth="1"/>
    <col min="12779" max="12779" width="7.85546875" style="7" customWidth="1"/>
    <col min="12780" max="12780" width="13.42578125" style="7" customWidth="1"/>
    <col min="12781" max="12781" width="7.140625" style="7" customWidth="1"/>
    <col min="12782" max="12782" width="7.85546875" style="7" customWidth="1"/>
    <col min="12783" max="12783" width="13.42578125" style="7" customWidth="1"/>
    <col min="12784" max="12784" width="17" style="7" customWidth="1"/>
    <col min="12785" max="12787" width="0" style="7" hidden="1" customWidth="1"/>
    <col min="12788" max="12788" width="7.140625" style="7" customWidth="1"/>
    <col min="12789" max="12793" width="8.85546875" style="7"/>
    <col min="12794" max="12794" width="11.140625" style="7" bestFit="1" customWidth="1"/>
    <col min="12795" max="12795" width="11.85546875" style="7" bestFit="1" customWidth="1"/>
    <col min="12796" max="12796" width="11.85546875" style="7" customWidth="1"/>
    <col min="12797" max="12797" width="8.85546875" style="7"/>
    <col min="12798" max="12798" width="10.140625" style="7" bestFit="1" customWidth="1"/>
    <col min="12799" max="12799" width="8.85546875" style="7"/>
    <col min="12800" max="12800" width="9.140625" style="7" customWidth="1"/>
    <col min="12801" max="12801" width="12.140625" style="7" customWidth="1"/>
    <col min="12802" max="13033" width="8.85546875" style="7"/>
    <col min="13034" max="13034" width="42.85546875" style="7" customWidth="1"/>
    <col min="13035" max="13035" width="7.85546875" style="7" customWidth="1"/>
    <col min="13036" max="13036" width="13.42578125" style="7" customWidth="1"/>
    <col min="13037" max="13037" width="7.140625" style="7" customWidth="1"/>
    <col min="13038" max="13038" width="7.85546875" style="7" customWidth="1"/>
    <col min="13039" max="13039" width="13.42578125" style="7" customWidth="1"/>
    <col min="13040" max="13040" width="17" style="7" customWidth="1"/>
    <col min="13041" max="13043" width="0" style="7" hidden="1" customWidth="1"/>
    <col min="13044" max="13044" width="7.140625" style="7" customWidth="1"/>
    <col min="13045" max="13049" width="8.85546875" style="7"/>
    <col min="13050" max="13050" width="11.140625" style="7" bestFit="1" customWidth="1"/>
    <col min="13051" max="13051" width="11.85546875" style="7" bestFit="1" customWidth="1"/>
    <col min="13052" max="13052" width="11.85546875" style="7" customWidth="1"/>
    <col min="13053" max="13053" width="8.85546875" style="7"/>
    <col min="13054" max="13054" width="10.140625" style="7" bestFit="1" customWidth="1"/>
    <col min="13055" max="13055" width="8.85546875" style="7"/>
    <col min="13056" max="13056" width="9.140625" style="7" customWidth="1"/>
    <col min="13057" max="13057" width="12.140625" style="7" customWidth="1"/>
    <col min="13058" max="13289" width="8.85546875" style="7"/>
    <col min="13290" max="13290" width="42.85546875" style="7" customWidth="1"/>
    <col min="13291" max="13291" width="7.85546875" style="7" customWidth="1"/>
    <col min="13292" max="13292" width="13.42578125" style="7" customWidth="1"/>
    <col min="13293" max="13293" width="7.140625" style="7" customWidth="1"/>
    <col min="13294" max="13294" width="7.85546875" style="7" customWidth="1"/>
    <col min="13295" max="13295" width="13.42578125" style="7" customWidth="1"/>
    <col min="13296" max="13296" width="17" style="7" customWidth="1"/>
    <col min="13297" max="13299" width="0" style="7" hidden="1" customWidth="1"/>
    <col min="13300" max="13300" width="7.140625" style="7" customWidth="1"/>
    <col min="13301" max="13305" width="8.85546875" style="7"/>
    <col min="13306" max="13306" width="11.140625" style="7" bestFit="1" customWidth="1"/>
    <col min="13307" max="13307" width="11.85546875" style="7" bestFit="1" customWidth="1"/>
    <col min="13308" max="13308" width="11.85546875" style="7" customWidth="1"/>
    <col min="13309" max="13309" width="8.85546875" style="7"/>
    <col min="13310" max="13310" width="10.140625" style="7" bestFit="1" customWidth="1"/>
    <col min="13311" max="13311" width="8.85546875" style="7"/>
    <col min="13312" max="13312" width="9.140625" style="7" customWidth="1"/>
    <col min="13313" max="13313" width="12.140625" style="7" customWidth="1"/>
    <col min="13314" max="13545" width="8.85546875" style="7"/>
    <col min="13546" max="13546" width="42.85546875" style="7" customWidth="1"/>
    <col min="13547" max="13547" width="7.85546875" style="7" customWidth="1"/>
    <col min="13548" max="13548" width="13.42578125" style="7" customWidth="1"/>
    <col min="13549" max="13549" width="7.140625" style="7" customWidth="1"/>
    <col min="13550" max="13550" width="7.85546875" style="7" customWidth="1"/>
    <col min="13551" max="13551" width="13.42578125" style="7" customWidth="1"/>
    <col min="13552" max="13552" width="17" style="7" customWidth="1"/>
    <col min="13553" max="13555" width="0" style="7" hidden="1" customWidth="1"/>
    <col min="13556" max="13556" width="7.140625" style="7" customWidth="1"/>
    <col min="13557" max="13561" width="8.85546875" style="7"/>
    <col min="13562" max="13562" width="11.140625" style="7" bestFit="1" customWidth="1"/>
    <col min="13563" max="13563" width="11.85546875" style="7" bestFit="1" customWidth="1"/>
    <col min="13564" max="13564" width="11.85546875" style="7" customWidth="1"/>
    <col min="13565" max="13565" width="8.85546875" style="7"/>
    <col min="13566" max="13566" width="10.140625" style="7" bestFit="1" customWidth="1"/>
    <col min="13567" max="13567" width="8.85546875" style="7"/>
    <col min="13568" max="13568" width="9.140625" style="7" customWidth="1"/>
    <col min="13569" max="13569" width="12.140625" style="7" customWidth="1"/>
    <col min="13570" max="13801" width="8.85546875" style="7"/>
    <col min="13802" max="13802" width="42.85546875" style="7" customWidth="1"/>
    <col min="13803" max="13803" width="7.85546875" style="7" customWidth="1"/>
    <col min="13804" max="13804" width="13.42578125" style="7" customWidth="1"/>
    <col min="13805" max="13805" width="7.140625" style="7" customWidth="1"/>
    <col min="13806" max="13806" width="7.85546875" style="7" customWidth="1"/>
    <col min="13807" max="13807" width="13.42578125" style="7" customWidth="1"/>
    <col min="13808" max="13808" width="17" style="7" customWidth="1"/>
    <col min="13809" max="13811" width="0" style="7" hidden="1" customWidth="1"/>
    <col min="13812" max="13812" width="7.140625" style="7" customWidth="1"/>
    <col min="13813" max="13817" width="8.85546875" style="7"/>
    <col min="13818" max="13818" width="11.140625" style="7" bestFit="1" customWidth="1"/>
    <col min="13819" max="13819" width="11.85546875" style="7" bestFit="1" customWidth="1"/>
    <col min="13820" max="13820" width="11.85546875" style="7" customWidth="1"/>
    <col min="13821" max="13821" width="8.85546875" style="7"/>
    <col min="13822" max="13822" width="10.140625" style="7" bestFit="1" customWidth="1"/>
    <col min="13823" max="13823" width="8.85546875" style="7"/>
    <col min="13824" max="13824" width="9.140625" style="7" customWidth="1"/>
    <col min="13825" max="13825" width="12.140625" style="7" customWidth="1"/>
    <col min="13826" max="14057" width="8.85546875" style="7"/>
    <col min="14058" max="14058" width="42.85546875" style="7" customWidth="1"/>
    <col min="14059" max="14059" width="7.85546875" style="7" customWidth="1"/>
    <col min="14060" max="14060" width="13.42578125" style="7" customWidth="1"/>
    <col min="14061" max="14061" width="7.140625" style="7" customWidth="1"/>
    <col min="14062" max="14062" width="7.85546875" style="7" customWidth="1"/>
    <col min="14063" max="14063" width="13.42578125" style="7" customWidth="1"/>
    <col min="14064" max="14064" width="17" style="7" customWidth="1"/>
    <col min="14065" max="14067" width="0" style="7" hidden="1" customWidth="1"/>
    <col min="14068" max="14068" width="7.140625" style="7" customWidth="1"/>
    <col min="14069" max="14073" width="8.85546875" style="7"/>
    <col min="14074" max="14074" width="11.140625" style="7" bestFit="1" customWidth="1"/>
    <col min="14075" max="14075" width="11.85546875" style="7" bestFit="1" customWidth="1"/>
    <col min="14076" max="14076" width="11.85546875" style="7" customWidth="1"/>
    <col min="14077" max="14077" width="8.85546875" style="7"/>
    <col min="14078" max="14078" width="10.140625" style="7" bestFit="1" customWidth="1"/>
    <col min="14079" max="14079" width="8.85546875" style="7"/>
    <col min="14080" max="14080" width="9.140625" style="7" customWidth="1"/>
    <col min="14081" max="14081" width="12.140625" style="7" customWidth="1"/>
    <col min="14082" max="14313" width="8.85546875" style="7"/>
    <col min="14314" max="14314" width="42.85546875" style="7" customWidth="1"/>
    <col min="14315" max="14315" width="7.85546875" style="7" customWidth="1"/>
    <col min="14316" max="14316" width="13.42578125" style="7" customWidth="1"/>
    <col min="14317" max="14317" width="7.140625" style="7" customWidth="1"/>
    <col min="14318" max="14318" width="7.85546875" style="7" customWidth="1"/>
    <col min="14319" max="14319" width="13.42578125" style="7" customWidth="1"/>
    <col min="14320" max="14320" width="17" style="7" customWidth="1"/>
    <col min="14321" max="14323" width="0" style="7" hidden="1" customWidth="1"/>
    <col min="14324" max="14324" width="7.140625" style="7" customWidth="1"/>
    <col min="14325" max="14329" width="8.85546875" style="7"/>
    <col min="14330" max="14330" width="11.140625" style="7" bestFit="1" customWidth="1"/>
    <col min="14331" max="14331" width="11.85546875" style="7" bestFit="1" customWidth="1"/>
    <col min="14332" max="14332" width="11.85546875" style="7" customWidth="1"/>
    <col min="14333" max="14333" width="8.85546875" style="7"/>
    <col min="14334" max="14334" width="10.140625" style="7" bestFit="1" customWidth="1"/>
    <col min="14335" max="14335" width="8.85546875" style="7"/>
    <col min="14336" max="14336" width="9.140625" style="7" customWidth="1"/>
    <col min="14337" max="14337" width="12.140625" style="7" customWidth="1"/>
    <col min="14338" max="14569" width="8.85546875" style="7"/>
    <col min="14570" max="14570" width="42.85546875" style="7" customWidth="1"/>
    <col min="14571" max="14571" width="7.85546875" style="7" customWidth="1"/>
    <col min="14572" max="14572" width="13.42578125" style="7" customWidth="1"/>
    <col min="14573" max="14573" width="7.140625" style="7" customWidth="1"/>
    <col min="14574" max="14574" width="7.85546875" style="7" customWidth="1"/>
    <col min="14575" max="14575" width="13.42578125" style="7" customWidth="1"/>
    <col min="14576" max="14576" width="17" style="7" customWidth="1"/>
    <col min="14577" max="14579" width="0" style="7" hidden="1" customWidth="1"/>
    <col min="14580" max="14580" width="7.140625" style="7" customWidth="1"/>
    <col min="14581" max="14585" width="8.85546875" style="7"/>
    <col min="14586" max="14586" width="11.140625" style="7" bestFit="1" customWidth="1"/>
    <col min="14587" max="14587" width="11.85546875" style="7" bestFit="1" customWidth="1"/>
    <col min="14588" max="14588" width="11.85546875" style="7" customWidth="1"/>
    <col min="14589" max="14589" width="8.85546875" style="7"/>
    <col min="14590" max="14590" width="10.140625" style="7" bestFit="1" customWidth="1"/>
    <col min="14591" max="14591" width="8.85546875" style="7"/>
    <col min="14592" max="14592" width="9.140625" style="7" customWidth="1"/>
    <col min="14593" max="14593" width="12.140625" style="7" customWidth="1"/>
    <col min="14594" max="14825" width="8.85546875" style="7"/>
    <col min="14826" max="14826" width="42.85546875" style="7" customWidth="1"/>
    <col min="14827" max="14827" width="7.85546875" style="7" customWidth="1"/>
    <col min="14828" max="14828" width="13.42578125" style="7" customWidth="1"/>
    <col min="14829" max="14829" width="7.140625" style="7" customWidth="1"/>
    <col min="14830" max="14830" width="7.85546875" style="7" customWidth="1"/>
    <col min="14831" max="14831" width="13.42578125" style="7" customWidth="1"/>
    <col min="14832" max="14832" width="17" style="7" customWidth="1"/>
    <col min="14833" max="14835" width="0" style="7" hidden="1" customWidth="1"/>
    <col min="14836" max="14836" width="7.140625" style="7" customWidth="1"/>
    <col min="14837" max="14841" width="8.85546875" style="7"/>
    <col min="14842" max="14842" width="11.140625" style="7" bestFit="1" customWidth="1"/>
    <col min="14843" max="14843" width="11.85546875" style="7" bestFit="1" customWidth="1"/>
    <col min="14844" max="14844" width="11.85546875" style="7" customWidth="1"/>
    <col min="14845" max="14845" width="8.85546875" style="7"/>
    <col min="14846" max="14846" width="10.140625" style="7" bestFit="1" customWidth="1"/>
    <col min="14847" max="14847" width="8.85546875" style="7"/>
    <col min="14848" max="14848" width="9.140625" style="7" customWidth="1"/>
    <col min="14849" max="14849" width="12.140625" style="7" customWidth="1"/>
    <col min="14850" max="15081" width="8.85546875" style="7"/>
    <col min="15082" max="15082" width="42.85546875" style="7" customWidth="1"/>
    <col min="15083" max="15083" width="7.85546875" style="7" customWidth="1"/>
    <col min="15084" max="15084" width="13.42578125" style="7" customWidth="1"/>
    <col min="15085" max="15085" width="7.140625" style="7" customWidth="1"/>
    <col min="15086" max="15086" width="7.85546875" style="7" customWidth="1"/>
    <col min="15087" max="15087" width="13.42578125" style="7" customWidth="1"/>
    <col min="15088" max="15088" width="17" style="7" customWidth="1"/>
    <col min="15089" max="15091" width="0" style="7" hidden="1" customWidth="1"/>
    <col min="15092" max="15092" width="7.140625" style="7" customWidth="1"/>
    <col min="15093" max="15097" width="8.85546875" style="7"/>
    <col min="15098" max="15098" width="11.140625" style="7" bestFit="1" customWidth="1"/>
    <col min="15099" max="15099" width="11.85546875" style="7" bestFit="1" customWidth="1"/>
    <col min="15100" max="15100" width="11.85546875" style="7" customWidth="1"/>
    <col min="15101" max="15101" width="8.85546875" style="7"/>
    <col min="15102" max="15102" width="10.140625" style="7" bestFit="1" customWidth="1"/>
    <col min="15103" max="15103" width="8.85546875" style="7"/>
    <col min="15104" max="15104" width="9.140625" style="7" customWidth="1"/>
    <col min="15105" max="15105" width="12.140625" style="7" customWidth="1"/>
    <col min="15106" max="15337" width="8.85546875" style="7"/>
    <col min="15338" max="15338" width="42.85546875" style="7" customWidth="1"/>
    <col min="15339" max="15339" width="7.85546875" style="7" customWidth="1"/>
    <col min="15340" max="15340" width="13.42578125" style="7" customWidth="1"/>
    <col min="15341" max="15341" width="7.140625" style="7" customWidth="1"/>
    <col min="15342" max="15342" width="7.85546875" style="7" customWidth="1"/>
    <col min="15343" max="15343" width="13.42578125" style="7" customWidth="1"/>
    <col min="15344" max="15344" width="17" style="7" customWidth="1"/>
    <col min="15345" max="15347" width="0" style="7" hidden="1" customWidth="1"/>
    <col min="15348" max="15348" width="7.140625" style="7" customWidth="1"/>
    <col min="15349" max="15353" width="8.85546875" style="7"/>
    <col min="15354" max="15354" width="11.140625" style="7" bestFit="1" customWidth="1"/>
    <col min="15355" max="15355" width="11.85546875" style="7" bestFit="1" customWidth="1"/>
    <col min="15356" max="15356" width="11.85546875" style="7" customWidth="1"/>
    <col min="15357" max="15357" width="8.85546875" style="7"/>
    <col min="15358" max="15358" width="10.140625" style="7" bestFit="1" customWidth="1"/>
    <col min="15359" max="15359" width="8.85546875" style="7"/>
    <col min="15360" max="15360" width="9.140625" style="7" customWidth="1"/>
    <col min="15361" max="15361" width="12.140625" style="7" customWidth="1"/>
    <col min="15362" max="15593" width="8.85546875" style="7"/>
    <col min="15594" max="15594" width="42.85546875" style="7" customWidth="1"/>
    <col min="15595" max="15595" width="7.85546875" style="7" customWidth="1"/>
    <col min="15596" max="15596" width="13.42578125" style="7" customWidth="1"/>
    <col min="15597" max="15597" width="7.140625" style="7" customWidth="1"/>
    <col min="15598" max="15598" width="7.85546875" style="7" customWidth="1"/>
    <col min="15599" max="15599" width="13.42578125" style="7" customWidth="1"/>
    <col min="15600" max="15600" width="17" style="7" customWidth="1"/>
    <col min="15601" max="15603" width="0" style="7" hidden="1" customWidth="1"/>
    <col min="15604" max="15604" width="7.140625" style="7" customWidth="1"/>
    <col min="15605" max="15609" width="8.85546875" style="7"/>
    <col min="15610" max="15610" width="11.140625" style="7" bestFit="1" customWidth="1"/>
    <col min="15611" max="15611" width="11.85546875" style="7" bestFit="1" customWidth="1"/>
    <col min="15612" max="15612" width="11.85546875" style="7" customWidth="1"/>
    <col min="15613" max="15613" width="8.85546875" style="7"/>
    <col min="15614" max="15614" width="10.140625" style="7" bestFit="1" customWidth="1"/>
    <col min="15615" max="15615" width="8.85546875" style="7"/>
    <col min="15616" max="15616" width="9.140625" style="7" customWidth="1"/>
    <col min="15617" max="15617" width="12.140625" style="7" customWidth="1"/>
    <col min="15618" max="15849" width="8.85546875" style="7"/>
    <col min="15850" max="15850" width="42.85546875" style="7" customWidth="1"/>
    <col min="15851" max="15851" width="7.85546875" style="7" customWidth="1"/>
    <col min="15852" max="15852" width="13.42578125" style="7" customWidth="1"/>
    <col min="15853" max="15853" width="7.140625" style="7" customWidth="1"/>
    <col min="15854" max="15854" width="7.85546875" style="7" customWidth="1"/>
    <col min="15855" max="15855" width="13.42578125" style="7" customWidth="1"/>
    <col min="15856" max="15856" width="17" style="7" customWidth="1"/>
    <col min="15857" max="15859" width="0" style="7" hidden="1" customWidth="1"/>
    <col min="15860" max="15860" width="7.140625" style="7" customWidth="1"/>
    <col min="15861" max="15865" width="8.85546875" style="7"/>
    <col min="15866" max="15866" width="11.140625" style="7" bestFit="1" customWidth="1"/>
    <col min="15867" max="15867" width="11.85546875" style="7" bestFit="1" customWidth="1"/>
    <col min="15868" max="15868" width="11.85546875" style="7" customWidth="1"/>
    <col min="15869" max="15869" width="8.85546875" style="7"/>
    <col min="15870" max="15870" width="10.140625" style="7" bestFit="1" customWidth="1"/>
    <col min="15871" max="15871" width="8.85546875" style="7"/>
    <col min="15872" max="15872" width="9.140625" style="7" customWidth="1"/>
    <col min="15873" max="15873" width="12.140625" style="7" customWidth="1"/>
    <col min="15874" max="16105" width="8.85546875" style="7"/>
    <col min="16106" max="16106" width="42.85546875" style="7" customWidth="1"/>
    <col min="16107" max="16107" width="7.85546875" style="7" customWidth="1"/>
    <col min="16108" max="16108" width="13.42578125" style="7" customWidth="1"/>
    <col min="16109" max="16109" width="7.140625" style="7" customWidth="1"/>
    <col min="16110" max="16110" width="7.85546875" style="7" customWidth="1"/>
    <col min="16111" max="16111" width="13.42578125" style="7" customWidth="1"/>
    <col min="16112" max="16112" width="17" style="7" customWidth="1"/>
    <col min="16113" max="16115" width="0" style="7" hidden="1" customWidth="1"/>
    <col min="16116" max="16116" width="7.140625" style="7" customWidth="1"/>
    <col min="16117" max="16121" width="8.85546875" style="7"/>
    <col min="16122" max="16122" width="11.140625" style="7" bestFit="1" customWidth="1"/>
    <col min="16123" max="16123" width="11.85546875" style="7" bestFit="1" customWidth="1"/>
    <col min="16124" max="16124" width="11.85546875" style="7" customWidth="1"/>
    <col min="16125" max="16125" width="8.85546875" style="7"/>
    <col min="16126" max="16126" width="10.140625" style="7" bestFit="1" customWidth="1"/>
    <col min="16127" max="16127" width="8.85546875" style="7"/>
    <col min="16128" max="16128" width="9.140625" style="7" customWidth="1"/>
    <col min="16129" max="16129" width="12.140625" style="7" customWidth="1"/>
    <col min="16130" max="16384" width="8.85546875" style="7"/>
  </cols>
  <sheetData>
    <row r="1" spans="1:9" x14ac:dyDescent="0.25">
      <c r="A1" s="1" t="s">
        <v>37</v>
      </c>
      <c r="B1" s="40"/>
      <c r="C1" s="40"/>
      <c r="D1" s="40"/>
      <c r="E1" s="40"/>
      <c r="F1" s="40"/>
      <c r="G1" s="40"/>
      <c r="H1" s="39"/>
      <c r="I1" s="40"/>
    </row>
    <row r="2" spans="1:9" s="68" customFormat="1" ht="15" x14ac:dyDescent="0.25">
      <c r="A2" s="17" t="s">
        <v>1</v>
      </c>
      <c r="B2" s="19" t="s">
        <v>116</v>
      </c>
      <c r="C2" s="19" t="s">
        <v>2</v>
      </c>
      <c r="D2" s="19" t="s">
        <v>115</v>
      </c>
      <c r="E2" s="19" t="s">
        <v>2</v>
      </c>
      <c r="F2" s="19" t="s">
        <v>106</v>
      </c>
      <c r="G2" s="19" t="s">
        <v>2</v>
      </c>
      <c r="H2" s="18" t="s">
        <v>105</v>
      </c>
      <c r="I2" s="18" t="s">
        <v>2</v>
      </c>
    </row>
    <row r="3" spans="1:9" x14ac:dyDescent="0.25">
      <c r="A3" s="4" t="s">
        <v>38</v>
      </c>
      <c r="B3" s="52">
        <v>116712</v>
      </c>
      <c r="C3" s="21">
        <v>100</v>
      </c>
      <c r="D3" s="52">
        <v>157747</v>
      </c>
      <c r="E3" s="21">
        <v>100</v>
      </c>
      <c r="F3" s="52">
        <v>199152</v>
      </c>
      <c r="G3" s="21">
        <v>100</v>
      </c>
      <c r="H3" s="50">
        <v>231297</v>
      </c>
      <c r="I3" s="10">
        <v>100</v>
      </c>
    </row>
    <row r="4" spans="1:9" ht="12.75" customHeight="1" x14ac:dyDescent="0.25">
      <c r="A4" s="7" t="s">
        <v>39</v>
      </c>
      <c r="B4" s="53">
        <v>2085</v>
      </c>
      <c r="C4" s="22">
        <f>100/$B$3*B4</f>
        <v>1.786448694221674</v>
      </c>
      <c r="D4" s="53">
        <v>1716</v>
      </c>
      <c r="E4" s="22">
        <f t="shared" ref="E4:E17" si="0">100/$D$3*D4</f>
        <v>1.0878178348875098</v>
      </c>
      <c r="F4" s="53">
        <v>4811</v>
      </c>
      <c r="G4" s="22">
        <v>2.4157427492568493</v>
      </c>
      <c r="H4" s="51">
        <v>-730</v>
      </c>
      <c r="I4" s="8">
        <v>-0.31561152976476131</v>
      </c>
    </row>
    <row r="5" spans="1:9" x14ac:dyDescent="0.25">
      <c r="A5" s="7" t="s">
        <v>40</v>
      </c>
      <c r="B5" s="53">
        <v>-61693</v>
      </c>
      <c r="C5" s="22">
        <f t="shared" ref="C5:C17" si="1">100/$B$3*B5</f>
        <v>-52.859174720679967</v>
      </c>
      <c r="D5" s="53">
        <v>-87501</v>
      </c>
      <c r="E5" s="22">
        <f t="shared" si="0"/>
        <v>-55.469200682104891</v>
      </c>
      <c r="F5" s="53">
        <v>-114254</v>
      </c>
      <c r="G5" s="22">
        <v>-57.370249859403877</v>
      </c>
      <c r="H5" s="51">
        <v>-118676</v>
      </c>
      <c r="I5" s="8">
        <v>-51.308923159401118</v>
      </c>
    </row>
    <row r="6" spans="1:9" x14ac:dyDescent="0.25">
      <c r="A6" s="7" t="s">
        <v>41</v>
      </c>
      <c r="B6" s="53">
        <v>-34907</v>
      </c>
      <c r="C6" s="22">
        <f t="shared" si="1"/>
        <v>-29.908664061964494</v>
      </c>
      <c r="D6" s="53">
        <v>-42311</v>
      </c>
      <c r="E6" s="22">
        <f t="shared" si="0"/>
        <v>-26.822063177112721</v>
      </c>
      <c r="F6" s="53">
        <v>-51200</v>
      </c>
      <c r="G6" s="22">
        <v>-25.709006186229615</v>
      </c>
      <c r="H6" s="51">
        <v>-65474</v>
      </c>
      <c r="I6" s="8">
        <v>-28.307327807969841</v>
      </c>
    </row>
    <row r="7" spans="1:9" x14ac:dyDescent="0.25">
      <c r="A7" s="7" t="s">
        <v>42</v>
      </c>
      <c r="B7" s="53">
        <v>583</v>
      </c>
      <c r="C7" s="22">
        <f t="shared" si="1"/>
        <v>0.49952018644183976</v>
      </c>
      <c r="D7" s="53">
        <v>200</v>
      </c>
      <c r="E7" s="22">
        <f t="shared" si="0"/>
        <v>0.12678529544143471</v>
      </c>
      <c r="F7" s="53">
        <v>644</v>
      </c>
      <c r="G7" s="22">
        <v>0.32337109343616932</v>
      </c>
      <c r="H7" s="51">
        <v>332</v>
      </c>
      <c r="I7" s="8">
        <v>0.14353839435876817</v>
      </c>
    </row>
    <row r="8" spans="1:9" x14ac:dyDescent="0.25">
      <c r="A8" s="7" t="s">
        <v>43</v>
      </c>
      <c r="B8" s="53">
        <v>-11178</v>
      </c>
      <c r="C8" s="22">
        <f t="shared" si="1"/>
        <v>-9.5774213448488599</v>
      </c>
      <c r="D8" s="53">
        <v>-14822</v>
      </c>
      <c r="E8" s="22">
        <f t="shared" si="0"/>
        <v>-9.3960582451647259</v>
      </c>
      <c r="F8" s="53">
        <v>-17817</v>
      </c>
      <c r="G8" s="22">
        <v>-8.9464328753916611</v>
      </c>
      <c r="H8" s="51">
        <v>-22020</v>
      </c>
      <c r="I8" s="8">
        <v>-9.5202272403014305</v>
      </c>
    </row>
    <row r="9" spans="1:9" x14ac:dyDescent="0.25">
      <c r="A9" s="4" t="s">
        <v>44</v>
      </c>
      <c r="B9" s="52">
        <f>SUM(B3:B8)</f>
        <v>11602</v>
      </c>
      <c r="C9" s="21">
        <f t="shared" si="1"/>
        <v>9.9407087531701972</v>
      </c>
      <c r="D9" s="52">
        <f>SUM(D3:D8)</f>
        <v>15029</v>
      </c>
      <c r="E9" s="21">
        <f t="shared" si="0"/>
        <v>9.5272810259466123</v>
      </c>
      <c r="F9" s="52">
        <v>21336</v>
      </c>
      <c r="G9" s="21">
        <v>10.713424921667873</v>
      </c>
      <c r="H9" s="50">
        <v>24729</v>
      </c>
      <c r="I9" s="10">
        <v>10.69144865692162</v>
      </c>
    </row>
    <row r="10" spans="1:9" x14ac:dyDescent="0.25">
      <c r="A10" s="7" t="s">
        <v>45</v>
      </c>
      <c r="B10" s="53">
        <v>-4847</v>
      </c>
      <c r="C10" s="22">
        <f t="shared" si="1"/>
        <v>-4.1529577078620878</v>
      </c>
      <c r="D10" s="53">
        <v>-5165</v>
      </c>
      <c r="E10" s="22">
        <f t="shared" si="0"/>
        <v>-3.2742302547750515</v>
      </c>
      <c r="F10" s="53">
        <v>-5765</v>
      </c>
      <c r="G10" s="22">
        <v>-2.8947738410862058</v>
      </c>
      <c r="H10" s="51">
        <v>-6065</v>
      </c>
      <c r="I10" s="8">
        <v>-2.6221697644154487</v>
      </c>
    </row>
    <row r="11" spans="1:9" x14ac:dyDescent="0.25">
      <c r="A11" s="7" t="s">
        <v>46</v>
      </c>
      <c r="B11" s="53">
        <v>-107</v>
      </c>
      <c r="C11" s="22">
        <f t="shared" si="1"/>
        <v>-9.1678662005620679E-2</v>
      </c>
      <c r="D11" s="53">
        <v>-2183</v>
      </c>
      <c r="E11" s="22">
        <f t="shared" si="0"/>
        <v>-1.3838614997432599</v>
      </c>
      <c r="F11" s="53">
        <v>-2204</v>
      </c>
      <c r="G11" s="22">
        <v>-1.1066923756728528</v>
      </c>
      <c r="H11" s="51">
        <v>-3548</v>
      </c>
      <c r="I11" s="8">
        <v>-1.5339585035690044</v>
      </c>
    </row>
    <row r="12" spans="1:9" x14ac:dyDescent="0.25">
      <c r="A12" s="13" t="s">
        <v>47</v>
      </c>
      <c r="B12" s="52">
        <f>SUM(B9:B11)</f>
        <v>6648</v>
      </c>
      <c r="C12" s="21">
        <f t="shared" si="1"/>
        <v>5.6960723833024884</v>
      </c>
      <c r="D12" s="52">
        <f>SUM(D9:D11)</f>
        <v>7681</v>
      </c>
      <c r="E12" s="21">
        <f t="shared" si="0"/>
        <v>4.8691892714282998</v>
      </c>
      <c r="F12" s="52">
        <v>13366</v>
      </c>
      <c r="G12" s="21">
        <v>6.7114565758817388</v>
      </c>
      <c r="H12" s="50">
        <v>15116</v>
      </c>
      <c r="I12" s="10">
        <v>6.5353203889371674</v>
      </c>
    </row>
    <row r="13" spans="1:9" x14ac:dyDescent="0.25">
      <c r="A13" s="7" t="s">
        <v>48</v>
      </c>
      <c r="B13" s="53">
        <v>3229</v>
      </c>
      <c r="C13" s="22">
        <f t="shared" si="1"/>
        <v>2.7666392487490574</v>
      </c>
      <c r="D13" s="53">
        <v>2921</v>
      </c>
      <c r="E13" s="22">
        <f t="shared" si="0"/>
        <v>1.8516992399221539</v>
      </c>
      <c r="F13" s="53">
        <v>3135</v>
      </c>
      <c r="G13" s="22">
        <v>1.5741744998794889</v>
      </c>
      <c r="H13" s="51">
        <v>7027</v>
      </c>
      <c r="I13" s="8">
        <v>3.0380852324068188</v>
      </c>
    </row>
    <row r="14" spans="1:9" x14ac:dyDescent="0.25">
      <c r="A14" s="7" t="s">
        <v>49</v>
      </c>
      <c r="B14" s="53">
        <v>-3450</v>
      </c>
      <c r="C14" s="22">
        <f t="shared" si="1"/>
        <v>-2.9559942422373022</v>
      </c>
      <c r="D14" s="53">
        <v>-5615</v>
      </c>
      <c r="E14" s="22">
        <f t="shared" si="0"/>
        <v>-3.5594971695182793</v>
      </c>
      <c r="F14" s="53">
        <v>-5734</v>
      </c>
      <c r="G14" s="22">
        <v>-2.8792078412468869</v>
      </c>
      <c r="H14" s="51">
        <v>-6716</v>
      </c>
      <c r="I14" s="8">
        <v>-2.9036260738358042</v>
      </c>
    </row>
    <row r="15" spans="1:9" x14ac:dyDescent="0.25">
      <c r="A15" s="4" t="s">
        <v>50</v>
      </c>
      <c r="B15" s="52">
        <f>SUM(B12:B14)</f>
        <v>6427</v>
      </c>
      <c r="C15" s="21">
        <f t="shared" si="1"/>
        <v>5.5067173898142441</v>
      </c>
      <c r="D15" s="52">
        <f>SUM(D12:D14)</f>
        <v>4987</v>
      </c>
      <c r="E15" s="21">
        <f t="shared" si="0"/>
        <v>3.1613913418321746</v>
      </c>
      <c r="F15" s="52">
        <v>10767</v>
      </c>
      <c r="G15" s="21">
        <v>5.4064232345143415</v>
      </c>
      <c r="H15" s="50">
        <v>15427</v>
      </c>
      <c r="I15" s="10">
        <v>6.6697795475081829</v>
      </c>
    </row>
    <row r="16" spans="1:9" x14ac:dyDescent="0.25">
      <c r="A16" s="7" t="s">
        <v>51</v>
      </c>
      <c r="B16" s="53">
        <v>-1267</v>
      </c>
      <c r="C16" s="22">
        <f t="shared" si="1"/>
        <v>-1.0855781753375831</v>
      </c>
      <c r="D16" s="53">
        <v>-1645</v>
      </c>
      <c r="E16" s="22">
        <f t="shared" si="0"/>
        <v>-1.0428090550058005</v>
      </c>
      <c r="F16" s="53">
        <v>-3045</v>
      </c>
      <c r="G16" s="22">
        <v>-1.5289828874427571</v>
      </c>
      <c r="H16" s="51">
        <v>-3541</v>
      </c>
      <c r="I16" s="8">
        <v>-1.5309320916397533</v>
      </c>
    </row>
    <row r="17" spans="1:9" x14ac:dyDescent="0.25">
      <c r="A17" s="4" t="s">
        <v>52</v>
      </c>
      <c r="B17" s="52">
        <f>SUM(B15:B16)</f>
        <v>5160</v>
      </c>
      <c r="C17" s="21">
        <f t="shared" si="1"/>
        <v>4.4211392144766606</v>
      </c>
      <c r="D17" s="52">
        <f>SUM(D15:D16)</f>
        <v>3342</v>
      </c>
      <c r="E17" s="21">
        <f t="shared" si="0"/>
        <v>2.1185822868263742</v>
      </c>
      <c r="F17" s="52">
        <v>7722</v>
      </c>
      <c r="G17" s="21">
        <v>3.8774403470715835</v>
      </c>
      <c r="H17" s="50">
        <v>11886</v>
      </c>
      <c r="I17" s="10">
        <v>5.1388474558684294</v>
      </c>
    </row>
    <row r="18" spans="1:9" x14ac:dyDescent="0.25">
      <c r="A18" s="23"/>
      <c r="B18" s="26"/>
      <c r="C18" s="27"/>
      <c r="D18" s="26"/>
      <c r="E18" s="27"/>
      <c r="F18" s="26"/>
      <c r="G18" s="27"/>
      <c r="H18" s="24"/>
      <c r="I18" s="25"/>
    </row>
    <row r="19" spans="1:9" x14ac:dyDescent="0.25">
      <c r="A19" s="4" t="s">
        <v>53</v>
      </c>
      <c r="B19" s="27"/>
      <c r="C19" s="26"/>
      <c r="D19" s="27"/>
      <c r="E19" s="26"/>
      <c r="F19" s="27"/>
      <c r="G19" s="26"/>
      <c r="H19" s="28"/>
      <c r="I19" s="28"/>
    </row>
    <row r="20" spans="1:9" x14ac:dyDescent="0.25">
      <c r="A20" s="23" t="s">
        <v>54</v>
      </c>
      <c r="B20" s="26">
        <v>1.78</v>
      </c>
      <c r="C20" s="27"/>
      <c r="D20" s="26">
        <v>0.97</v>
      </c>
      <c r="E20" s="26"/>
      <c r="F20" s="26">
        <v>1.7432351002444486</v>
      </c>
      <c r="G20" s="27"/>
      <c r="H20" s="28">
        <v>2.6921668340684928</v>
      </c>
      <c r="I20" s="25"/>
    </row>
    <row r="21" spans="1:9" x14ac:dyDescent="0.25">
      <c r="A21" s="23" t="s">
        <v>55</v>
      </c>
      <c r="B21" s="26">
        <v>1.78</v>
      </c>
      <c r="C21" s="27"/>
      <c r="D21" s="26">
        <v>0.96</v>
      </c>
      <c r="E21" s="26"/>
      <c r="F21" s="26">
        <v>1.7302022263677783</v>
      </c>
      <c r="G21" s="27"/>
      <c r="H21" s="28">
        <v>2.6422192387095897</v>
      </c>
      <c r="I21" s="25"/>
    </row>
    <row r="22" spans="1:9" s="29" customFormat="1" x14ac:dyDescent="0.25">
      <c r="B22" s="15"/>
      <c r="C22" s="15"/>
      <c r="D22" s="15"/>
      <c r="E22" s="15"/>
      <c r="F22" s="15"/>
      <c r="G22" s="15"/>
      <c r="H22" s="15"/>
      <c r="I22" s="15"/>
    </row>
    <row r="23" spans="1:9" ht="15" x14ac:dyDescent="0.25">
      <c r="A23" s="31" t="s">
        <v>99</v>
      </c>
    </row>
    <row r="24" spans="1:9" x14ac:dyDescent="0.25">
      <c r="A24" s="31"/>
      <c r="B24" s="30"/>
      <c r="D24" s="30"/>
      <c r="F24" s="30"/>
      <c r="H24" s="30"/>
    </row>
    <row r="25" spans="1:9" x14ac:dyDescent="0.25">
      <c r="A25" s="31"/>
    </row>
    <row r="26" spans="1:9" x14ac:dyDescent="0.25">
      <c r="H26" s="30"/>
    </row>
  </sheetData>
  <pageMargins left="0.70866141732283472" right="0.31496062992125984" top="0.74803149606299213" bottom="0.74803149606299213" header="0.31496062992125984" footer="0.31496062992125984"/>
  <pageSetup paperSize="9" scale="60" orientation="landscape" r:id="rId1"/>
  <headerFooter alignWithMargins="0">
    <oddHeader>&amp;L&amp;"Arial,Bold"CICOR Technologies&amp;RGroup Finance</oddHeader>
    <oddFooter>&amp;L&amp;F / &amp;A | bry | &amp;D&amp;R&amp;P |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105B-1072-40B7-BF32-CF64DD769FBF}">
  <dimension ref="A1:E44"/>
  <sheetViews>
    <sheetView zoomScaleNormal="100" workbookViewId="0">
      <selection activeCell="F30" sqref="E30:F30"/>
    </sheetView>
  </sheetViews>
  <sheetFormatPr baseColWidth="10" defaultColWidth="8.85546875" defaultRowHeight="13.5" x14ac:dyDescent="0.25"/>
  <cols>
    <col min="1" max="1" width="54.85546875" style="31" bestFit="1" customWidth="1"/>
    <col min="2" max="2" width="16" style="31" customWidth="1"/>
    <col min="3" max="3" width="15.42578125" style="31" customWidth="1"/>
    <col min="4" max="4" width="15.42578125" style="38" customWidth="1"/>
    <col min="5" max="5" width="15.42578125" style="31" customWidth="1"/>
    <col min="6" max="224" width="8.85546875" style="31"/>
    <col min="225" max="225" width="54.85546875" style="31" bestFit="1" customWidth="1"/>
    <col min="226" max="226" width="13.42578125" style="31" customWidth="1"/>
    <col min="227" max="227" width="7.140625" style="31" customWidth="1"/>
    <col min="228" max="228" width="14.140625" style="31" customWidth="1"/>
    <col min="229" max="229" width="13.42578125" style="31" bestFit="1" customWidth="1"/>
    <col min="230" max="231" width="0" style="31" hidden="1" customWidth="1"/>
    <col min="232" max="232" width="9.140625" style="31" customWidth="1"/>
    <col min="233" max="233" width="11.140625" style="31" bestFit="1" customWidth="1"/>
    <col min="234" max="234" width="13.140625" style="31" bestFit="1" customWidth="1"/>
    <col min="235" max="235" width="11.140625" style="31" bestFit="1" customWidth="1"/>
    <col min="236" max="236" width="11.85546875" style="31" bestFit="1" customWidth="1"/>
    <col min="237" max="238" width="8.85546875" style="31"/>
    <col min="239" max="239" width="0" style="31" hidden="1" customWidth="1"/>
    <col min="240" max="240" width="8.85546875" style="31"/>
    <col min="241" max="241" width="9.140625" style="31" bestFit="1" customWidth="1"/>
    <col min="242" max="242" width="5.140625" style="31" bestFit="1" customWidth="1"/>
    <col min="243" max="243" width="8.42578125" style="31" bestFit="1" customWidth="1"/>
    <col min="244" max="244" width="6.140625" style="31" bestFit="1" customWidth="1"/>
    <col min="245" max="245" width="8.140625" style="31" bestFit="1" customWidth="1"/>
    <col min="246" max="480" width="8.85546875" style="31"/>
    <col min="481" max="481" width="54.85546875" style="31" bestFit="1" customWidth="1"/>
    <col min="482" max="482" width="13.42578125" style="31" customWidth="1"/>
    <col min="483" max="483" width="7.140625" style="31" customWidth="1"/>
    <col min="484" max="484" width="14.140625" style="31" customWidth="1"/>
    <col min="485" max="485" width="13.42578125" style="31" bestFit="1" customWidth="1"/>
    <col min="486" max="487" width="0" style="31" hidden="1" customWidth="1"/>
    <col min="488" max="488" width="9.140625" style="31" customWidth="1"/>
    <col min="489" max="489" width="11.140625" style="31" bestFit="1" customWidth="1"/>
    <col min="490" max="490" width="13.140625" style="31" bestFit="1" customWidth="1"/>
    <col min="491" max="491" width="11.140625" style="31" bestFit="1" customWidth="1"/>
    <col min="492" max="492" width="11.85546875" style="31" bestFit="1" customWidth="1"/>
    <col min="493" max="494" width="8.85546875" style="31"/>
    <col min="495" max="495" width="0" style="31" hidden="1" customWidth="1"/>
    <col min="496" max="496" width="8.85546875" style="31"/>
    <col min="497" max="497" width="9.140625" style="31" bestFit="1" customWidth="1"/>
    <col min="498" max="498" width="5.140625" style="31" bestFit="1" customWidth="1"/>
    <col min="499" max="499" width="8.42578125" style="31" bestFit="1" customWidth="1"/>
    <col min="500" max="500" width="6.140625" style="31" bestFit="1" customWidth="1"/>
    <col min="501" max="501" width="8.140625" style="31" bestFit="1" customWidth="1"/>
    <col min="502" max="736" width="8.85546875" style="31"/>
    <col min="737" max="737" width="54.85546875" style="31" bestFit="1" customWidth="1"/>
    <col min="738" max="738" width="13.42578125" style="31" customWidth="1"/>
    <col min="739" max="739" width="7.140625" style="31" customWidth="1"/>
    <col min="740" max="740" width="14.140625" style="31" customWidth="1"/>
    <col min="741" max="741" width="13.42578125" style="31" bestFit="1" customWidth="1"/>
    <col min="742" max="743" width="0" style="31" hidden="1" customWidth="1"/>
    <col min="744" max="744" width="9.140625" style="31" customWidth="1"/>
    <col min="745" max="745" width="11.140625" style="31" bestFit="1" customWidth="1"/>
    <col min="746" max="746" width="13.140625" style="31" bestFit="1" customWidth="1"/>
    <col min="747" max="747" width="11.140625" style="31" bestFit="1" customWidth="1"/>
    <col min="748" max="748" width="11.85546875" style="31" bestFit="1" customWidth="1"/>
    <col min="749" max="750" width="8.85546875" style="31"/>
    <col min="751" max="751" width="0" style="31" hidden="1" customWidth="1"/>
    <col min="752" max="752" width="8.85546875" style="31"/>
    <col min="753" max="753" width="9.140625" style="31" bestFit="1" customWidth="1"/>
    <col min="754" max="754" width="5.140625" style="31" bestFit="1" customWidth="1"/>
    <col min="755" max="755" width="8.42578125" style="31" bestFit="1" customWidth="1"/>
    <col min="756" max="756" width="6.140625" style="31" bestFit="1" customWidth="1"/>
    <col min="757" max="757" width="8.140625" style="31" bestFit="1" customWidth="1"/>
    <col min="758" max="992" width="8.85546875" style="31"/>
    <col min="993" max="993" width="54.85546875" style="31" bestFit="1" customWidth="1"/>
    <col min="994" max="994" width="13.42578125" style="31" customWidth="1"/>
    <col min="995" max="995" width="7.140625" style="31" customWidth="1"/>
    <col min="996" max="996" width="14.140625" style="31" customWidth="1"/>
    <col min="997" max="997" width="13.42578125" style="31" bestFit="1" customWidth="1"/>
    <col min="998" max="999" width="0" style="31" hidden="1" customWidth="1"/>
    <col min="1000" max="1000" width="9.140625" style="31" customWidth="1"/>
    <col min="1001" max="1001" width="11.140625" style="31" bestFit="1" customWidth="1"/>
    <col min="1002" max="1002" width="13.140625" style="31" bestFit="1" customWidth="1"/>
    <col min="1003" max="1003" width="11.140625" style="31" bestFit="1" customWidth="1"/>
    <col min="1004" max="1004" width="11.85546875" style="31" bestFit="1" customWidth="1"/>
    <col min="1005" max="1006" width="8.85546875" style="31"/>
    <col min="1007" max="1007" width="0" style="31" hidden="1" customWidth="1"/>
    <col min="1008" max="1008" width="8.85546875" style="31"/>
    <col min="1009" max="1009" width="9.140625" style="31" bestFit="1" customWidth="1"/>
    <col min="1010" max="1010" width="5.140625" style="31" bestFit="1" customWidth="1"/>
    <col min="1011" max="1011" width="8.42578125" style="31" bestFit="1" customWidth="1"/>
    <col min="1012" max="1012" width="6.140625" style="31" bestFit="1" customWidth="1"/>
    <col min="1013" max="1013" width="8.140625" style="31" bestFit="1" customWidth="1"/>
    <col min="1014" max="1248" width="8.85546875" style="31"/>
    <col min="1249" max="1249" width="54.85546875" style="31" bestFit="1" customWidth="1"/>
    <col min="1250" max="1250" width="13.42578125" style="31" customWidth="1"/>
    <col min="1251" max="1251" width="7.140625" style="31" customWidth="1"/>
    <col min="1252" max="1252" width="14.140625" style="31" customWidth="1"/>
    <col min="1253" max="1253" width="13.42578125" style="31" bestFit="1" customWidth="1"/>
    <col min="1254" max="1255" width="0" style="31" hidden="1" customWidth="1"/>
    <col min="1256" max="1256" width="9.140625" style="31" customWidth="1"/>
    <col min="1257" max="1257" width="11.140625" style="31" bestFit="1" customWidth="1"/>
    <col min="1258" max="1258" width="13.140625" style="31" bestFit="1" customWidth="1"/>
    <col min="1259" max="1259" width="11.140625" style="31" bestFit="1" customWidth="1"/>
    <col min="1260" max="1260" width="11.85546875" style="31" bestFit="1" customWidth="1"/>
    <col min="1261" max="1262" width="8.85546875" style="31"/>
    <col min="1263" max="1263" width="0" style="31" hidden="1" customWidth="1"/>
    <col min="1264" max="1264" width="8.85546875" style="31"/>
    <col min="1265" max="1265" width="9.140625" style="31" bestFit="1" customWidth="1"/>
    <col min="1266" max="1266" width="5.140625" style="31" bestFit="1" customWidth="1"/>
    <col min="1267" max="1267" width="8.42578125" style="31" bestFit="1" customWidth="1"/>
    <col min="1268" max="1268" width="6.140625" style="31" bestFit="1" customWidth="1"/>
    <col min="1269" max="1269" width="8.140625" style="31" bestFit="1" customWidth="1"/>
    <col min="1270" max="1504" width="8.85546875" style="31"/>
    <col min="1505" max="1505" width="54.85546875" style="31" bestFit="1" customWidth="1"/>
    <col min="1506" max="1506" width="13.42578125" style="31" customWidth="1"/>
    <col min="1507" max="1507" width="7.140625" style="31" customWidth="1"/>
    <col min="1508" max="1508" width="14.140625" style="31" customWidth="1"/>
    <col min="1509" max="1509" width="13.42578125" style="31" bestFit="1" customWidth="1"/>
    <col min="1510" max="1511" width="0" style="31" hidden="1" customWidth="1"/>
    <col min="1512" max="1512" width="9.140625" style="31" customWidth="1"/>
    <col min="1513" max="1513" width="11.140625" style="31" bestFit="1" customWidth="1"/>
    <col min="1514" max="1514" width="13.140625" style="31" bestFit="1" customWidth="1"/>
    <col min="1515" max="1515" width="11.140625" style="31" bestFit="1" customWidth="1"/>
    <col min="1516" max="1516" width="11.85546875" style="31" bestFit="1" customWidth="1"/>
    <col min="1517" max="1518" width="8.85546875" style="31"/>
    <col min="1519" max="1519" width="0" style="31" hidden="1" customWidth="1"/>
    <col min="1520" max="1520" width="8.85546875" style="31"/>
    <col min="1521" max="1521" width="9.140625" style="31" bestFit="1" customWidth="1"/>
    <col min="1522" max="1522" width="5.140625" style="31" bestFit="1" customWidth="1"/>
    <col min="1523" max="1523" width="8.42578125" style="31" bestFit="1" customWidth="1"/>
    <col min="1524" max="1524" width="6.140625" style="31" bestFit="1" customWidth="1"/>
    <col min="1525" max="1525" width="8.140625" style="31" bestFit="1" customWidth="1"/>
    <col min="1526" max="1760" width="8.85546875" style="31"/>
    <col min="1761" max="1761" width="54.85546875" style="31" bestFit="1" customWidth="1"/>
    <col min="1762" max="1762" width="13.42578125" style="31" customWidth="1"/>
    <col min="1763" max="1763" width="7.140625" style="31" customWidth="1"/>
    <col min="1764" max="1764" width="14.140625" style="31" customWidth="1"/>
    <col min="1765" max="1765" width="13.42578125" style="31" bestFit="1" customWidth="1"/>
    <col min="1766" max="1767" width="0" style="31" hidden="1" customWidth="1"/>
    <col min="1768" max="1768" width="9.140625" style="31" customWidth="1"/>
    <col min="1769" max="1769" width="11.140625" style="31" bestFit="1" customWidth="1"/>
    <col min="1770" max="1770" width="13.140625" style="31" bestFit="1" customWidth="1"/>
    <col min="1771" max="1771" width="11.140625" style="31" bestFit="1" customWidth="1"/>
    <col min="1772" max="1772" width="11.85546875" style="31" bestFit="1" customWidth="1"/>
    <col min="1773" max="1774" width="8.85546875" style="31"/>
    <col min="1775" max="1775" width="0" style="31" hidden="1" customWidth="1"/>
    <col min="1776" max="1776" width="8.85546875" style="31"/>
    <col min="1777" max="1777" width="9.140625" style="31" bestFit="1" customWidth="1"/>
    <col min="1778" max="1778" width="5.140625" style="31" bestFit="1" customWidth="1"/>
    <col min="1779" max="1779" width="8.42578125" style="31" bestFit="1" customWidth="1"/>
    <col min="1780" max="1780" width="6.140625" style="31" bestFit="1" customWidth="1"/>
    <col min="1781" max="1781" width="8.140625" style="31" bestFit="1" customWidth="1"/>
    <col min="1782" max="2016" width="8.85546875" style="31"/>
    <col min="2017" max="2017" width="54.85546875" style="31" bestFit="1" customWidth="1"/>
    <col min="2018" max="2018" width="13.42578125" style="31" customWidth="1"/>
    <col min="2019" max="2019" width="7.140625" style="31" customWidth="1"/>
    <col min="2020" max="2020" width="14.140625" style="31" customWidth="1"/>
    <col min="2021" max="2021" width="13.42578125" style="31" bestFit="1" customWidth="1"/>
    <col min="2022" max="2023" width="0" style="31" hidden="1" customWidth="1"/>
    <col min="2024" max="2024" width="9.140625" style="31" customWidth="1"/>
    <col min="2025" max="2025" width="11.140625" style="31" bestFit="1" customWidth="1"/>
    <col min="2026" max="2026" width="13.140625" style="31" bestFit="1" customWidth="1"/>
    <col min="2027" max="2027" width="11.140625" style="31" bestFit="1" customWidth="1"/>
    <col min="2028" max="2028" width="11.85546875" style="31" bestFit="1" customWidth="1"/>
    <col min="2029" max="2030" width="8.85546875" style="31"/>
    <col min="2031" max="2031" width="0" style="31" hidden="1" customWidth="1"/>
    <col min="2032" max="2032" width="8.85546875" style="31"/>
    <col min="2033" max="2033" width="9.140625" style="31" bestFit="1" customWidth="1"/>
    <col min="2034" max="2034" width="5.140625" style="31" bestFit="1" customWidth="1"/>
    <col min="2035" max="2035" width="8.42578125" style="31" bestFit="1" customWidth="1"/>
    <col min="2036" max="2036" width="6.140625" style="31" bestFit="1" customWidth="1"/>
    <col min="2037" max="2037" width="8.140625" style="31" bestFit="1" customWidth="1"/>
    <col min="2038" max="2272" width="8.85546875" style="31"/>
    <col min="2273" max="2273" width="54.85546875" style="31" bestFit="1" customWidth="1"/>
    <col min="2274" max="2274" width="13.42578125" style="31" customWidth="1"/>
    <col min="2275" max="2275" width="7.140625" style="31" customWidth="1"/>
    <col min="2276" max="2276" width="14.140625" style="31" customWidth="1"/>
    <col min="2277" max="2277" width="13.42578125" style="31" bestFit="1" customWidth="1"/>
    <col min="2278" max="2279" width="0" style="31" hidden="1" customWidth="1"/>
    <col min="2280" max="2280" width="9.140625" style="31" customWidth="1"/>
    <col min="2281" max="2281" width="11.140625" style="31" bestFit="1" customWidth="1"/>
    <col min="2282" max="2282" width="13.140625" style="31" bestFit="1" customWidth="1"/>
    <col min="2283" max="2283" width="11.140625" style="31" bestFit="1" customWidth="1"/>
    <col min="2284" max="2284" width="11.85546875" style="31" bestFit="1" customWidth="1"/>
    <col min="2285" max="2286" width="8.85546875" style="31"/>
    <col min="2287" max="2287" width="0" style="31" hidden="1" customWidth="1"/>
    <col min="2288" max="2288" width="8.85546875" style="31"/>
    <col min="2289" max="2289" width="9.140625" style="31" bestFit="1" customWidth="1"/>
    <col min="2290" max="2290" width="5.140625" style="31" bestFit="1" customWidth="1"/>
    <col min="2291" max="2291" width="8.42578125" style="31" bestFit="1" customWidth="1"/>
    <col min="2292" max="2292" width="6.140625" style="31" bestFit="1" customWidth="1"/>
    <col min="2293" max="2293" width="8.140625" style="31" bestFit="1" customWidth="1"/>
    <col min="2294" max="2528" width="8.85546875" style="31"/>
    <col min="2529" max="2529" width="54.85546875" style="31" bestFit="1" customWidth="1"/>
    <col min="2530" max="2530" width="13.42578125" style="31" customWidth="1"/>
    <col min="2531" max="2531" width="7.140625" style="31" customWidth="1"/>
    <col min="2532" max="2532" width="14.140625" style="31" customWidth="1"/>
    <col min="2533" max="2533" width="13.42578125" style="31" bestFit="1" customWidth="1"/>
    <col min="2534" max="2535" width="0" style="31" hidden="1" customWidth="1"/>
    <col min="2536" max="2536" width="9.140625" style="31" customWidth="1"/>
    <col min="2537" max="2537" width="11.140625" style="31" bestFit="1" customWidth="1"/>
    <col min="2538" max="2538" width="13.140625" style="31" bestFit="1" customWidth="1"/>
    <col min="2539" max="2539" width="11.140625" style="31" bestFit="1" customWidth="1"/>
    <col min="2540" max="2540" width="11.85546875" style="31" bestFit="1" customWidth="1"/>
    <col min="2541" max="2542" width="8.85546875" style="31"/>
    <col min="2543" max="2543" width="0" style="31" hidden="1" customWidth="1"/>
    <col min="2544" max="2544" width="8.85546875" style="31"/>
    <col min="2545" max="2545" width="9.140625" style="31" bestFit="1" customWidth="1"/>
    <col min="2546" max="2546" width="5.140625" style="31" bestFit="1" customWidth="1"/>
    <col min="2547" max="2547" width="8.42578125" style="31" bestFit="1" customWidth="1"/>
    <col min="2548" max="2548" width="6.140625" style="31" bestFit="1" customWidth="1"/>
    <col min="2549" max="2549" width="8.140625" style="31" bestFit="1" customWidth="1"/>
    <col min="2550" max="2784" width="8.85546875" style="31"/>
    <col min="2785" max="2785" width="54.85546875" style="31" bestFit="1" customWidth="1"/>
    <col min="2786" max="2786" width="13.42578125" style="31" customWidth="1"/>
    <col min="2787" max="2787" width="7.140625" style="31" customWidth="1"/>
    <col min="2788" max="2788" width="14.140625" style="31" customWidth="1"/>
    <col min="2789" max="2789" width="13.42578125" style="31" bestFit="1" customWidth="1"/>
    <col min="2790" max="2791" width="0" style="31" hidden="1" customWidth="1"/>
    <col min="2792" max="2792" width="9.140625" style="31" customWidth="1"/>
    <col min="2793" max="2793" width="11.140625" style="31" bestFit="1" customWidth="1"/>
    <col min="2794" max="2794" width="13.140625" style="31" bestFit="1" customWidth="1"/>
    <col min="2795" max="2795" width="11.140625" style="31" bestFit="1" customWidth="1"/>
    <col min="2796" max="2796" width="11.85546875" style="31" bestFit="1" customWidth="1"/>
    <col min="2797" max="2798" width="8.85546875" style="31"/>
    <col min="2799" max="2799" width="0" style="31" hidden="1" customWidth="1"/>
    <col min="2800" max="2800" width="8.85546875" style="31"/>
    <col min="2801" max="2801" width="9.140625" style="31" bestFit="1" customWidth="1"/>
    <col min="2802" max="2802" width="5.140625" style="31" bestFit="1" customWidth="1"/>
    <col min="2803" max="2803" width="8.42578125" style="31" bestFit="1" customWidth="1"/>
    <col min="2804" max="2804" width="6.140625" style="31" bestFit="1" customWidth="1"/>
    <col min="2805" max="2805" width="8.140625" style="31" bestFit="1" customWidth="1"/>
    <col min="2806" max="3040" width="8.85546875" style="31"/>
    <col min="3041" max="3041" width="54.85546875" style="31" bestFit="1" customWidth="1"/>
    <col min="3042" max="3042" width="13.42578125" style="31" customWidth="1"/>
    <col min="3043" max="3043" width="7.140625" style="31" customWidth="1"/>
    <col min="3044" max="3044" width="14.140625" style="31" customWidth="1"/>
    <col min="3045" max="3045" width="13.42578125" style="31" bestFit="1" customWidth="1"/>
    <col min="3046" max="3047" width="0" style="31" hidden="1" customWidth="1"/>
    <col min="3048" max="3048" width="9.140625" style="31" customWidth="1"/>
    <col min="3049" max="3049" width="11.140625" style="31" bestFit="1" customWidth="1"/>
    <col min="3050" max="3050" width="13.140625" style="31" bestFit="1" customWidth="1"/>
    <col min="3051" max="3051" width="11.140625" style="31" bestFit="1" customWidth="1"/>
    <col min="3052" max="3052" width="11.85546875" style="31" bestFit="1" customWidth="1"/>
    <col min="3053" max="3054" width="8.85546875" style="31"/>
    <col min="3055" max="3055" width="0" style="31" hidden="1" customWidth="1"/>
    <col min="3056" max="3056" width="8.85546875" style="31"/>
    <col min="3057" max="3057" width="9.140625" style="31" bestFit="1" customWidth="1"/>
    <col min="3058" max="3058" width="5.140625" style="31" bestFit="1" customWidth="1"/>
    <col min="3059" max="3059" width="8.42578125" style="31" bestFit="1" customWidth="1"/>
    <col min="3060" max="3060" width="6.140625" style="31" bestFit="1" customWidth="1"/>
    <col min="3061" max="3061" width="8.140625" style="31" bestFit="1" customWidth="1"/>
    <col min="3062" max="3296" width="8.85546875" style="31"/>
    <col min="3297" max="3297" width="54.85546875" style="31" bestFit="1" customWidth="1"/>
    <col min="3298" max="3298" width="13.42578125" style="31" customWidth="1"/>
    <col min="3299" max="3299" width="7.140625" style="31" customWidth="1"/>
    <col min="3300" max="3300" width="14.140625" style="31" customWidth="1"/>
    <col min="3301" max="3301" width="13.42578125" style="31" bestFit="1" customWidth="1"/>
    <col min="3302" max="3303" width="0" style="31" hidden="1" customWidth="1"/>
    <col min="3304" max="3304" width="9.140625" style="31" customWidth="1"/>
    <col min="3305" max="3305" width="11.140625" style="31" bestFit="1" customWidth="1"/>
    <col min="3306" max="3306" width="13.140625" style="31" bestFit="1" customWidth="1"/>
    <col min="3307" max="3307" width="11.140625" style="31" bestFit="1" customWidth="1"/>
    <col min="3308" max="3308" width="11.85546875" style="31" bestFit="1" customWidth="1"/>
    <col min="3309" max="3310" width="8.85546875" style="31"/>
    <col min="3311" max="3311" width="0" style="31" hidden="1" customWidth="1"/>
    <col min="3312" max="3312" width="8.85546875" style="31"/>
    <col min="3313" max="3313" width="9.140625" style="31" bestFit="1" customWidth="1"/>
    <col min="3314" max="3314" width="5.140625" style="31" bestFit="1" customWidth="1"/>
    <col min="3315" max="3315" width="8.42578125" style="31" bestFit="1" customWidth="1"/>
    <col min="3316" max="3316" width="6.140625" style="31" bestFit="1" customWidth="1"/>
    <col min="3317" max="3317" width="8.140625" style="31" bestFit="1" customWidth="1"/>
    <col min="3318" max="3552" width="8.85546875" style="31"/>
    <col min="3553" max="3553" width="54.85546875" style="31" bestFit="1" customWidth="1"/>
    <col min="3554" max="3554" width="13.42578125" style="31" customWidth="1"/>
    <col min="3555" max="3555" width="7.140625" style="31" customWidth="1"/>
    <col min="3556" max="3556" width="14.140625" style="31" customWidth="1"/>
    <col min="3557" max="3557" width="13.42578125" style="31" bestFit="1" customWidth="1"/>
    <col min="3558" max="3559" width="0" style="31" hidden="1" customWidth="1"/>
    <col min="3560" max="3560" width="9.140625" style="31" customWidth="1"/>
    <col min="3561" max="3561" width="11.140625" style="31" bestFit="1" customWidth="1"/>
    <col min="3562" max="3562" width="13.140625" style="31" bestFit="1" customWidth="1"/>
    <col min="3563" max="3563" width="11.140625" style="31" bestFit="1" customWidth="1"/>
    <col min="3564" max="3564" width="11.85546875" style="31" bestFit="1" customWidth="1"/>
    <col min="3565" max="3566" width="8.85546875" style="31"/>
    <col min="3567" max="3567" width="0" style="31" hidden="1" customWidth="1"/>
    <col min="3568" max="3568" width="8.85546875" style="31"/>
    <col min="3569" max="3569" width="9.140625" style="31" bestFit="1" customWidth="1"/>
    <col min="3570" max="3570" width="5.140625" style="31" bestFit="1" customWidth="1"/>
    <col min="3571" max="3571" width="8.42578125" style="31" bestFit="1" customWidth="1"/>
    <col min="3572" max="3572" width="6.140625" style="31" bestFit="1" customWidth="1"/>
    <col min="3573" max="3573" width="8.140625" style="31" bestFit="1" customWidth="1"/>
    <col min="3574" max="3808" width="8.85546875" style="31"/>
    <col min="3809" max="3809" width="54.85546875" style="31" bestFit="1" customWidth="1"/>
    <col min="3810" max="3810" width="13.42578125" style="31" customWidth="1"/>
    <col min="3811" max="3811" width="7.140625" style="31" customWidth="1"/>
    <col min="3812" max="3812" width="14.140625" style="31" customWidth="1"/>
    <col min="3813" max="3813" width="13.42578125" style="31" bestFit="1" customWidth="1"/>
    <col min="3814" max="3815" width="0" style="31" hidden="1" customWidth="1"/>
    <col min="3816" max="3816" width="9.140625" style="31" customWidth="1"/>
    <col min="3817" max="3817" width="11.140625" style="31" bestFit="1" customWidth="1"/>
    <col min="3818" max="3818" width="13.140625" style="31" bestFit="1" customWidth="1"/>
    <col min="3819" max="3819" width="11.140625" style="31" bestFit="1" customWidth="1"/>
    <col min="3820" max="3820" width="11.85546875" style="31" bestFit="1" customWidth="1"/>
    <col min="3821" max="3822" width="8.85546875" style="31"/>
    <col min="3823" max="3823" width="0" style="31" hidden="1" customWidth="1"/>
    <col min="3824" max="3824" width="8.85546875" style="31"/>
    <col min="3825" max="3825" width="9.140625" style="31" bestFit="1" customWidth="1"/>
    <col min="3826" max="3826" width="5.140625" style="31" bestFit="1" customWidth="1"/>
    <col min="3827" max="3827" width="8.42578125" style="31" bestFit="1" customWidth="1"/>
    <col min="3828" max="3828" width="6.140625" style="31" bestFit="1" customWidth="1"/>
    <col min="3829" max="3829" width="8.140625" style="31" bestFit="1" customWidth="1"/>
    <col min="3830" max="4064" width="8.85546875" style="31"/>
    <col min="4065" max="4065" width="54.85546875" style="31" bestFit="1" customWidth="1"/>
    <col min="4066" max="4066" width="13.42578125" style="31" customWidth="1"/>
    <col min="4067" max="4067" width="7.140625" style="31" customWidth="1"/>
    <col min="4068" max="4068" width="14.140625" style="31" customWidth="1"/>
    <col min="4069" max="4069" width="13.42578125" style="31" bestFit="1" customWidth="1"/>
    <col min="4070" max="4071" width="0" style="31" hidden="1" customWidth="1"/>
    <col min="4072" max="4072" width="9.140625" style="31" customWidth="1"/>
    <col min="4073" max="4073" width="11.140625" style="31" bestFit="1" customWidth="1"/>
    <col min="4074" max="4074" width="13.140625" style="31" bestFit="1" customWidth="1"/>
    <col min="4075" max="4075" width="11.140625" style="31" bestFit="1" customWidth="1"/>
    <col min="4076" max="4076" width="11.85546875" style="31" bestFit="1" customWidth="1"/>
    <col min="4077" max="4078" width="8.85546875" style="31"/>
    <col min="4079" max="4079" width="0" style="31" hidden="1" customWidth="1"/>
    <col min="4080" max="4080" width="8.85546875" style="31"/>
    <col min="4081" max="4081" width="9.140625" style="31" bestFit="1" customWidth="1"/>
    <col min="4082" max="4082" width="5.140625" style="31" bestFit="1" customWidth="1"/>
    <col min="4083" max="4083" width="8.42578125" style="31" bestFit="1" customWidth="1"/>
    <col min="4084" max="4084" width="6.140625" style="31" bestFit="1" customWidth="1"/>
    <col min="4085" max="4085" width="8.140625" style="31" bestFit="1" customWidth="1"/>
    <col min="4086" max="4320" width="8.85546875" style="31"/>
    <col min="4321" max="4321" width="54.85546875" style="31" bestFit="1" customWidth="1"/>
    <col min="4322" max="4322" width="13.42578125" style="31" customWidth="1"/>
    <col min="4323" max="4323" width="7.140625" style="31" customWidth="1"/>
    <col min="4324" max="4324" width="14.140625" style="31" customWidth="1"/>
    <col min="4325" max="4325" width="13.42578125" style="31" bestFit="1" customWidth="1"/>
    <col min="4326" max="4327" width="0" style="31" hidden="1" customWidth="1"/>
    <col min="4328" max="4328" width="9.140625" style="31" customWidth="1"/>
    <col min="4329" max="4329" width="11.140625" style="31" bestFit="1" customWidth="1"/>
    <col min="4330" max="4330" width="13.140625" style="31" bestFit="1" customWidth="1"/>
    <col min="4331" max="4331" width="11.140625" style="31" bestFit="1" customWidth="1"/>
    <col min="4332" max="4332" width="11.85546875" style="31" bestFit="1" customWidth="1"/>
    <col min="4333" max="4334" width="8.85546875" style="31"/>
    <col min="4335" max="4335" width="0" style="31" hidden="1" customWidth="1"/>
    <col min="4336" max="4336" width="8.85546875" style="31"/>
    <col min="4337" max="4337" width="9.140625" style="31" bestFit="1" customWidth="1"/>
    <col min="4338" max="4338" width="5.140625" style="31" bestFit="1" customWidth="1"/>
    <col min="4339" max="4339" width="8.42578125" style="31" bestFit="1" customWidth="1"/>
    <col min="4340" max="4340" width="6.140625" style="31" bestFit="1" customWidth="1"/>
    <col min="4341" max="4341" width="8.140625" style="31" bestFit="1" customWidth="1"/>
    <col min="4342" max="4576" width="8.85546875" style="31"/>
    <col min="4577" max="4577" width="54.85546875" style="31" bestFit="1" customWidth="1"/>
    <col min="4578" max="4578" width="13.42578125" style="31" customWidth="1"/>
    <col min="4579" max="4579" width="7.140625" style="31" customWidth="1"/>
    <col min="4580" max="4580" width="14.140625" style="31" customWidth="1"/>
    <col min="4581" max="4581" width="13.42578125" style="31" bestFit="1" customWidth="1"/>
    <col min="4582" max="4583" width="0" style="31" hidden="1" customWidth="1"/>
    <col min="4584" max="4584" width="9.140625" style="31" customWidth="1"/>
    <col min="4585" max="4585" width="11.140625" style="31" bestFit="1" customWidth="1"/>
    <col min="4586" max="4586" width="13.140625" style="31" bestFit="1" customWidth="1"/>
    <col min="4587" max="4587" width="11.140625" style="31" bestFit="1" customWidth="1"/>
    <col min="4588" max="4588" width="11.85546875" style="31" bestFit="1" customWidth="1"/>
    <col min="4589" max="4590" width="8.85546875" style="31"/>
    <col min="4591" max="4591" width="0" style="31" hidden="1" customWidth="1"/>
    <col min="4592" max="4592" width="8.85546875" style="31"/>
    <col min="4593" max="4593" width="9.140625" style="31" bestFit="1" customWidth="1"/>
    <col min="4594" max="4594" width="5.140625" style="31" bestFit="1" customWidth="1"/>
    <col min="4595" max="4595" width="8.42578125" style="31" bestFit="1" customWidth="1"/>
    <col min="4596" max="4596" width="6.140625" style="31" bestFit="1" customWidth="1"/>
    <col min="4597" max="4597" width="8.140625" style="31" bestFit="1" customWidth="1"/>
    <col min="4598" max="4832" width="8.85546875" style="31"/>
    <col min="4833" max="4833" width="54.85546875" style="31" bestFit="1" customWidth="1"/>
    <col min="4834" max="4834" width="13.42578125" style="31" customWidth="1"/>
    <col min="4835" max="4835" width="7.140625" style="31" customWidth="1"/>
    <col min="4836" max="4836" width="14.140625" style="31" customWidth="1"/>
    <col min="4837" max="4837" width="13.42578125" style="31" bestFit="1" customWidth="1"/>
    <col min="4838" max="4839" width="0" style="31" hidden="1" customWidth="1"/>
    <col min="4840" max="4840" width="9.140625" style="31" customWidth="1"/>
    <col min="4841" max="4841" width="11.140625" style="31" bestFit="1" customWidth="1"/>
    <col min="4842" max="4842" width="13.140625" style="31" bestFit="1" customWidth="1"/>
    <col min="4843" max="4843" width="11.140625" style="31" bestFit="1" customWidth="1"/>
    <col min="4844" max="4844" width="11.85546875" style="31" bestFit="1" customWidth="1"/>
    <col min="4845" max="4846" width="8.85546875" style="31"/>
    <col min="4847" max="4847" width="0" style="31" hidden="1" customWidth="1"/>
    <col min="4848" max="4848" width="8.85546875" style="31"/>
    <col min="4849" max="4849" width="9.140625" style="31" bestFit="1" customWidth="1"/>
    <col min="4850" max="4850" width="5.140625" style="31" bestFit="1" customWidth="1"/>
    <col min="4851" max="4851" width="8.42578125" style="31" bestFit="1" customWidth="1"/>
    <col min="4852" max="4852" width="6.140625" style="31" bestFit="1" customWidth="1"/>
    <col min="4853" max="4853" width="8.140625" style="31" bestFit="1" customWidth="1"/>
    <col min="4854" max="5088" width="8.85546875" style="31"/>
    <col min="5089" max="5089" width="54.85546875" style="31" bestFit="1" customWidth="1"/>
    <col min="5090" max="5090" width="13.42578125" style="31" customWidth="1"/>
    <col min="5091" max="5091" width="7.140625" style="31" customWidth="1"/>
    <col min="5092" max="5092" width="14.140625" style="31" customWidth="1"/>
    <col min="5093" max="5093" width="13.42578125" style="31" bestFit="1" customWidth="1"/>
    <col min="5094" max="5095" width="0" style="31" hidden="1" customWidth="1"/>
    <col min="5096" max="5096" width="9.140625" style="31" customWidth="1"/>
    <col min="5097" max="5097" width="11.140625" style="31" bestFit="1" customWidth="1"/>
    <col min="5098" max="5098" width="13.140625" style="31" bestFit="1" customWidth="1"/>
    <col min="5099" max="5099" width="11.140625" style="31" bestFit="1" customWidth="1"/>
    <col min="5100" max="5100" width="11.85546875" style="31" bestFit="1" customWidth="1"/>
    <col min="5101" max="5102" width="8.85546875" style="31"/>
    <col min="5103" max="5103" width="0" style="31" hidden="1" customWidth="1"/>
    <col min="5104" max="5104" width="8.85546875" style="31"/>
    <col min="5105" max="5105" width="9.140625" style="31" bestFit="1" customWidth="1"/>
    <col min="5106" max="5106" width="5.140625" style="31" bestFit="1" customWidth="1"/>
    <col min="5107" max="5107" width="8.42578125" style="31" bestFit="1" customWidth="1"/>
    <col min="5108" max="5108" width="6.140625" style="31" bestFit="1" customWidth="1"/>
    <col min="5109" max="5109" width="8.140625" style="31" bestFit="1" customWidth="1"/>
    <col min="5110" max="5344" width="8.85546875" style="31"/>
    <col min="5345" max="5345" width="54.85546875" style="31" bestFit="1" customWidth="1"/>
    <col min="5346" max="5346" width="13.42578125" style="31" customWidth="1"/>
    <col min="5347" max="5347" width="7.140625" style="31" customWidth="1"/>
    <col min="5348" max="5348" width="14.140625" style="31" customWidth="1"/>
    <col min="5349" max="5349" width="13.42578125" style="31" bestFit="1" customWidth="1"/>
    <col min="5350" max="5351" width="0" style="31" hidden="1" customWidth="1"/>
    <col min="5352" max="5352" width="9.140625" style="31" customWidth="1"/>
    <col min="5353" max="5353" width="11.140625" style="31" bestFit="1" customWidth="1"/>
    <col min="5354" max="5354" width="13.140625" style="31" bestFit="1" customWidth="1"/>
    <col min="5355" max="5355" width="11.140625" style="31" bestFit="1" customWidth="1"/>
    <col min="5356" max="5356" width="11.85546875" style="31" bestFit="1" customWidth="1"/>
    <col min="5357" max="5358" width="8.85546875" style="31"/>
    <col min="5359" max="5359" width="0" style="31" hidden="1" customWidth="1"/>
    <col min="5360" max="5360" width="8.85546875" style="31"/>
    <col min="5361" max="5361" width="9.140625" style="31" bestFit="1" customWidth="1"/>
    <col min="5362" max="5362" width="5.140625" style="31" bestFit="1" customWidth="1"/>
    <col min="5363" max="5363" width="8.42578125" style="31" bestFit="1" customWidth="1"/>
    <col min="5364" max="5364" width="6.140625" style="31" bestFit="1" customWidth="1"/>
    <col min="5365" max="5365" width="8.140625" style="31" bestFit="1" customWidth="1"/>
    <col min="5366" max="5600" width="8.85546875" style="31"/>
    <col min="5601" max="5601" width="54.85546875" style="31" bestFit="1" customWidth="1"/>
    <col min="5602" max="5602" width="13.42578125" style="31" customWidth="1"/>
    <col min="5603" max="5603" width="7.140625" style="31" customWidth="1"/>
    <col min="5604" max="5604" width="14.140625" style="31" customWidth="1"/>
    <col min="5605" max="5605" width="13.42578125" style="31" bestFit="1" customWidth="1"/>
    <col min="5606" max="5607" width="0" style="31" hidden="1" customWidth="1"/>
    <col min="5608" max="5608" width="9.140625" style="31" customWidth="1"/>
    <col min="5609" max="5609" width="11.140625" style="31" bestFit="1" customWidth="1"/>
    <col min="5610" max="5610" width="13.140625" style="31" bestFit="1" customWidth="1"/>
    <col min="5611" max="5611" width="11.140625" style="31" bestFit="1" customWidth="1"/>
    <col min="5612" max="5612" width="11.85546875" style="31" bestFit="1" customWidth="1"/>
    <col min="5613" max="5614" width="8.85546875" style="31"/>
    <col min="5615" max="5615" width="0" style="31" hidden="1" customWidth="1"/>
    <col min="5616" max="5616" width="8.85546875" style="31"/>
    <col min="5617" max="5617" width="9.140625" style="31" bestFit="1" customWidth="1"/>
    <col min="5618" max="5618" width="5.140625" style="31" bestFit="1" customWidth="1"/>
    <col min="5619" max="5619" width="8.42578125" style="31" bestFit="1" customWidth="1"/>
    <col min="5620" max="5620" width="6.140625" style="31" bestFit="1" customWidth="1"/>
    <col min="5621" max="5621" width="8.140625" style="31" bestFit="1" customWidth="1"/>
    <col min="5622" max="5856" width="8.85546875" style="31"/>
    <col min="5857" max="5857" width="54.85546875" style="31" bestFit="1" customWidth="1"/>
    <col min="5858" max="5858" width="13.42578125" style="31" customWidth="1"/>
    <col min="5859" max="5859" width="7.140625" style="31" customWidth="1"/>
    <col min="5860" max="5860" width="14.140625" style="31" customWidth="1"/>
    <col min="5861" max="5861" width="13.42578125" style="31" bestFit="1" customWidth="1"/>
    <col min="5862" max="5863" width="0" style="31" hidden="1" customWidth="1"/>
    <col min="5864" max="5864" width="9.140625" style="31" customWidth="1"/>
    <col min="5865" max="5865" width="11.140625" style="31" bestFit="1" customWidth="1"/>
    <col min="5866" max="5866" width="13.140625" style="31" bestFit="1" customWidth="1"/>
    <col min="5867" max="5867" width="11.140625" style="31" bestFit="1" customWidth="1"/>
    <col min="5868" max="5868" width="11.85546875" style="31" bestFit="1" customWidth="1"/>
    <col min="5869" max="5870" width="8.85546875" style="31"/>
    <col min="5871" max="5871" width="0" style="31" hidden="1" customWidth="1"/>
    <col min="5872" max="5872" width="8.85546875" style="31"/>
    <col min="5873" max="5873" width="9.140625" style="31" bestFit="1" customWidth="1"/>
    <col min="5874" max="5874" width="5.140625" style="31" bestFit="1" customWidth="1"/>
    <col min="5875" max="5875" width="8.42578125" style="31" bestFit="1" customWidth="1"/>
    <col min="5876" max="5876" width="6.140625" style="31" bestFit="1" customWidth="1"/>
    <col min="5877" max="5877" width="8.140625" style="31" bestFit="1" customWidth="1"/>
    <col min="5878" max="6112" width="8.85546875" style="31"/>
    <col min="6113" max="6113" width="54.85546875" style="31" bestFit="1" customWidth="1"/>
    <col min="6114" max="6114" width="13.42578125" style="31" customWidth="1"/>
    <col min="6115" max="6115" width="7.140625" style="31" customWidth="1"/>
    <col min="6116" max="6116" width="14.140625" style="31" customWidth="1"/>
    <col min="6117" max="6117" width="13.42578125" style="31" bestFit="1" customWidth="1"/>
    <col min="6118" max="6119" width="0" style="31" hidden="1" customWidth="1"/>
    <col min="6120" max="6120" width="9.140625" style="31" customWidth="1"/>
    <col min="6121" max="6121" width="11.140625" style="31" bestFit="1" customWidth="1"/>
    <col min="6122" max="6122" width="13.140625" style="31" bestFit="1" customWidth="1"/>
    <col min="6123" max="6123" width="11.140625" style="31" bestFit="1" customWidth="1"/>
    <col min="6124" max="6124" width="11.85546875" style="31" bestFit="1" customWidth="1"/>
    <col min="6125" max="6126" width="8.85546875" style="31"/>
    <col min="6127" max="6127" width="0" style="31" hidden="1" customWidth="1"/>
    <col min="6128" max="6128" width="8.85546875" style="31"/>
    <col min="6129" max="6129" width="9.140625" style="31" bestFit="1" customWidth="1"/>
    <col min="6130" max="6130" width="5.140625" style="31" bestFit="1" customWidth="1"/>
    <col min="6131" max="6131" width="8.42578125" style="31" bestFit="1" customWidth="1"/>
    <col min="6132" max="6132" width="6.140625" style="31" bestFit="1" customWidth="1"/>
    <col min="6133" max="6133" width="8.140625" style="31" bestFit="1" customWidth="1"/>
    <col min="6134" max="6368" width="8.85546875" style="31"/>
    <col min="6369" max="6369" width="54.85546875" style="31" bestFit="1" customWidth="1"/>
    <col min="6370" max="6370" width="13.42578125" style="31" customWidth="1"/>
    <col min="6371" max="6371" width="7.140625" style="31" customWidth="1"/>
    <col min="6372" max="6372" width="14.140625" style="31" customWidth="1"/>
    <col min="6373" max="6373" width="13.42578125" style="31" bestFit="1" customWidth="1"/>
    <col min="6374" max="6375" width="0" style="31" hidden="1" customWidth="1"/>
    <col min="6376" max="6376" width="9.140625" style="31" customWidth="1"/>
    <col min="6377" max="6377" width="11.140625" style="31" bestFit="1" customWidth="1"/>
    <col min="6378" max="6378" width="13.140625" style="31" bestFit="1" customWidth="1"/>
    <col min="6379" max="6379" width="11.140625" style="31" bestFit="1" customWidth="1"/>
    <col min="6380" max="6380" width="11.85546875" style="31" bestFit="1" customWidth="1"/>
    <col min="6381" max="6382" width="8.85546875" style="31"/>
    <col min="6383" max="6383" width="0" style="31" hidden="1" customWidth="1"/>
    <col min="6384" max="6384" width="8.85546875" style="31"/>
    <col min="6385" max="6385" width="9.140625" style="31" bestFit="1" customWidth="1"/>
    <col min="6386" max="6386" width="5.140625" style="31" bestFit="1" customWidth="1"/>
    <col min="6387" max="6387" width="8.42578125" style="31" bestFit="1" customWidth="1"/>
    <col min="6388" max="6388" width="6.140625" style="31" bestFit="1" customWidth="1"/>
    <col min="6389" max="6389" width="8.140625" style="31" bestFit="1" customWidth="1"/>
    <col min="6390" max="6624" width="8.85546875" style="31"/>
    <col min="6625" max="6625" width="54.85546875" style="31" bestFit="1" customWidth="1"/>
    <col min="6626" max="6626" width="13.42578125" style="31" customWidth="1"/>
    <col min="6627" max="6627" width="7.140625" style="31" customWidth="1"/>
    <col min="6628" max="6628" width="14.140625" style="31" customWidth="1"/>
    <col min="6629" max="6629" width="13.42578125" style="31" bestFit="1" customWidth="1"/>
    <col min="6630" max="6631" width="0" style="31" hidden="1" customWidth="1"/>
    <col min="6632" max="6632" width="9.140625" style="31" customWidth="1"/>
    <col min="6633" max="6633" width="11.140625" style="31" bestFit="1" customWidth="1"/>
    <col min="6634" max="6634" width="13.140625" style="31" bestFit="1" customWidth="1"/>
    <col min="6635" max="6635" width="11.140625" style="31" bestFit="1" customWidth="1"/>
    <col min="6636" max="6636" width="11.85546875" style="31" bestFit="1" customWidth="1"/>
    <col min="6637" max="6638" width="8.85546875" style="31"/>
    <col min="6639" max="6639" width="0" style="31" hidden="1" customWidth="1"/>
    <col min="6640" max="6640" width="8.85546875" style="31"/>
    <col min="6641" max="6641" width="9.140625" style="31" bestFit="1" customWidth="1"/>
    <col min="6642" max="6642" width="5.140625" style="31" bestFit="1" customWidth="1"/>
    <col min="6643" max="6643" width="8.42578125" style="31" bestFit="1" customWidth="1"/>
    <col min="6644" max="6644" width="6.140625" style="31" bestFit="1" customWidth="1"/>
    <col min="6645" max="6645" width="8.140625" style="31" bestFit="1" customWidth="1"/>
    <col min="6646" max="6880" width="8.85546875" style="31"/>
    <col min="6881" max="6881" width="54.85546875" style="31" bestFit="1" customWidth="1"/>
    <col min="6882" max="6882" width="13.42578125" style="31" customWidth="1"/>
    <col min="6883" max="6883" width="7.140625" style="31" customWidth="1"/>
    <col min="6884" max="6884" width="14.140625" style="31" customWidth="1"/>
    <col min="6885" max="6885" width="13.42578125" style="31" bestFit="1" customWidth="1"/>
    <col min="6886" max="6887" width="0" style="31" hidden="1" customWidth="1"/>
    <col min="6888" max="6888" width="9.140625" style="31" customWidth="1"/>
    <col min="6889" max="6889" width="11.140625" style="31" bestFit="1" customWidth="1"/>
    <col min="6890" max="6890" width="13.140625" style="31" bestFit="1" customWidth="1"/>
    <col min="6891" max="6891" width="11.140625" style="31" bestFit="1" customWidth="1"/>
    <col min="6892" max="6892" width="11.85546875" style="31" bestFit="1" customWidth="1"/>
    <col min="6893" max="6894" width="8.85546875" style="31"/>
    <col min="6895" max="6895" width="0" style="31" hidden="1" customWidth="1"/>
    <col min="6896" max="6896" width="8.85546875" style="31"/>
    <col min="6897" max="6897" width="9.140625" style="31" bestFit="1" customWidth="1"/>
    <col min="6898" max="6898" width="5.140625" style="31" bestFit="1" customWidth="1"/>
    <col min="6899" max="6899" width="8.42578125" style="31" bestFit="1" customWidth="1"/>
    <col min="6900" max="6900" width="6.140625" style="31" bestFit="1" customWidth="1"/>
    <col min="6901" max="6901" width="8.140625" style="31" bestFit="1" customWidth="1"/>
    <col min="6902" max="7136" width="8.85546875" style="31"/>
    <col min="7137" max="7137" width="54.85546875" style="31" bestFit="1" customWidth="1"/>
    <col min="7138" max="7138" width="13.42578125" style="31" customWidth="1"/>
    <col min="7139" max="7139" width="7.140625" style="31" customWidth="1"/>
    <col min="7140" max="7140" width="14.140625" style="31" customWidth="1"/>
    <col min="7141" max="7141" width="13.42578125" style="31" bestFit="1" customWidth="1"/>
    <col min="7142" max="7143" width="0" style="31" hidden="1" customWidth="1"/>
    <col min="7144" max="7144" width="9.140625" style="31" customWidth="1"/>
    <col min="7145" max="7145" width="11.140625" style="31" bestFit="1" customWidth="1"/>
    <col min="7146" max="7146" width="13.140625" style="31" bestFit="1" customWidth="1"/>
    <col min="7147" max="7147" width="11.140625" style="31" bestFit="1" customWidth="1"/>
    <col min="7148" max="7148" width="11.85546875" style="31" bestFit="1" customWidth="1"/>
    <col min="7149" max="7150" width="8.85546875" style="31"/>
    <col min="7151" max="7151" width="0" style="31" hidden="1" customWidth="1"/>
    <col min="7152" max="7152" width="8.85546875" style="31"/>
    <col min="7153" max="7153" width="9.140625" style="31" bestFit="1" customWidth="1"/>
    <col min="7154" max="7154" width="5.140625" style="31" bestFit="1" customWidth="1"/>
    <col min="7155" max="7155" width="8.42578125" style="31" bestFit="1" customWidth="1"/>
    <col min="7156" max="7156" width="6.140625" style="31" bestFit="1" customWidth="1"/>
    <col min="7157" max="7157" width="8.140625" style="31" bestFit="1" customWidth="1"/>
    <col min="7158" max="7392" width="8.85546875" style="31"/>
    <col min="7393" max="7393" width="54.85546875" style="31" bestFit="1" customWidth="1"/>
    <col min="7394" max="7394" width="13.42578125" style="31" customWidth="1"/>
    <col min="7395" max="7395" width="7.140625" style="31" customWidth="1"/>
    <col min="7396" max="7396" width="14.140625" style="31" customWidth="1"/>
    <col min="7397" max="7397" width="13.42578125" style="31" bestFit="1" customWidth="1"/>
    <col min="7398" max="7399" width="0" style="31" hidden="1" customWidth="1"/>
    <col min="7400" max="7400" width="9.140625" style="31" customWidth="1"/>
    <col min="7401" max="7401" width="11.140625" style="31" bestFit="1" customWidth="1"/>
    <col min="7402" max="7402" width="13.140625" style="31" bestFit="1" customWidth="1"/>
    <col min="7403" max="7403" width="11.140625" style="31" bestFit="1" customWidth="1"/>
    <col min="7404" max="7404" width="11.85546875" style="31" bestFit="1" customWidth="1"/>
    <col min="7405" max="7406" width="8.85546875" style="31"/>
    <col min="7407" max="7407" width="0" style="31" hidden="1" customWidth="1"/>
    <col min="7408" max="7408" width="8.85546875" style="31"/>
    <col min="7409" max="7409" width="9.140625" style="31" bestFit="1" customWidth="1"/>
    <col min="7410" max="7410" width="5.140625" style="31" bestFit="1" customWidth="1"/>
    <col min="7411" max="7411" width="8.42578125" style="31" bestFit="1" customWidth="1"/>
    <col min="7412" max="7412" width="6.140625" style="31" bestFit="1" customWidth="1"/>
    <col min="7413" max="7413" width="8.140625" style="31" bestFit="1" customWidth="1"/>
    <col min="7414" max="7648" width="8.85546875" style="31"/>
    <col min="7649" max="7649" width="54.85546875" style="31" bestFit="1" customWidth="1"/>
    <col min="7650" max="7650" width="13.42578125" style="31" customWidth="1"/>
    <col min="7651" max="7651" width="7.140625" style="31" customWidth="1"/>
    <col min="7652" max="7652" width="14.140625" style="31" customWidth="1"/>
    <col min="7653" max="7653" width="13.42578125" style="31" bestFit="1" customWidth="1"/>
    <col min="7654" max="7655" width="0" style="31" hidden="1" customWidth="1"/>
    <col min="7656" max="7656" width="9.140625" style="31" customWidth="1"/>
    <col min="7657" max="7657" width="11.140625" style="31" bestFit="1" customWidth="1"/>
    <col min="7658" max="7658" width="13.140625" style="31" bestFit="1" customWidth="1"/>
    <col min="7659" max="7659" width="11.140625" style="31" bestFit="1" customWidth="1"/>
    <col min="7660" max="7660" width="11.85546875" style="31" bestFit="1" customWidth="1"/>
    <col min="7661" max="7662" width="8.85546875" style="31"/>
    <col min="7663" max="7663" width="0" style="31" hidden="1" customWidth="1"/>
    <col min="7664" max="7664" width="8.85546875" style="31"/>
    <col min="7665" max="7665" width="9.140625" style="31" bestFit="1" customWidth="1"/>
    <col min="7666" max="7666" width="5.140625" style="31" bestFit="1" customWidth="1"/>
    <col min="7667" max="7667" width="8.42578125" style="31" bestFit="1" customWidth="1"/>
    <col min="7668" max="7668" width="6.140625" style="31" bestFit="1" customWidth="1"/>
    <col min="7669" max="7669" width="8.140625" style="31" bestFit="1" customWidth="1"/>
    <col min="7670" max="7904" width="8.85546875" style="31"/>
    <col min="7905" max="7905" width="54.85546875" style="31" bestFit="1" customWidth="1"/>
    <col min="7906" max="7906" width="13.42578125" style="31" customWidth="1"/>
    <col min="7907" max="7907" width="7.140625" style="31" customWidth="1"/>
    <col min="7908" max="7908" width="14.140625" style="31" customWidth="1"/>
    <col min="7909" max="7909" width="13.42578125" style="31" bestFit="1" customWidth="1"/>
    <col min="7910" max="7911" width="0" style="31" hidden="1" customWidth="1"/>
    <col min="7912" max="7912" width="9.140625" style="31" customWidth="1"/>
    <col min="7913" max="7913" width="11.140625" style="31" bestFit="1" customWidth="1"/>
    <col min="7914" max="7914" width="13.140625" style="31" bestFit="1" customWidth="1"/>
    <col min="7915" max="7915" width="11.140625" style="31" bestFit="1" customWidth="1"/>
    <col min="7916" max="7916" width="11.85546875" style="31" bestFit="1" customWidth="1"/>
    <col min="7917" max="7918" width="8.85546875" style="31"/>
    <col min="7919" max="7919" width="0" style="31" hidden="1" customWidth="1"/>
    <col min="7920" max="7920" width="8.85546875" style="31"/>
    <col min="7921" max="7921" width="9.140625" style="31" bestFit="1" customWidth="1"/>
    <col min="7922" max="7922" width="5.140625" style="31" bestFit="1" customWidth="1"/>
    <col min="7923" max="7923" width="8.42578125" style="31" bestFit="1" customWidth="1"/>
    <col min="7924" max="7924" width="6.140625" style="31" bestFit="1" customWidth="1"/>
    <col min="7925" max="7925" width="8.140625" style="31" bestFit="1" customWidth="1"/>
    <col min="7926" max="8160" width="8.85546875" style="31"/>
    <col min="8161" max="8161" width="54.85546875" style="31" bestFit="1" customWidth="1"/>
    <col min="8162" max="8162" width="13.42578125" style="31" customWidth="1"/>
    <col min="8163" max="8163" width="7.140625" style="31" customWidth="1"/>
    <col min="8164" max="8164" width="14.140625" style="31" customWidth="1"/>
    <col min="8165" max="8165" width="13.42578125" style="31" bestFit="1" customWidth="1"/>
    <col min="8166" max="8167" width="0" style="31" hidden="1" customWidth="1"/>
    <col min="8168" max="8168" width="9.140625" style="31" customWidth="1"/>
    <col min="8169" max="8169" width="11.140625" style="31" bestFit="1" customWidth="1"/>
    <col min="8170" max="8170" width="13.140625" style="31" bestFit="1" customWidth="1"/>
    <col min="8171" max="8171" width="11.140625" style="31" bestFit="1" customWidth="1"/>
    <col min="8172" max="8172" width="11.85546875" style="31" bestFit="1" customWidth="1"/>
    <col min="8173" max="8174" width="8.85546875" style="31"/>
    <col min="8175" max="8175" width="0" style="31" hidden="1" customWidth="1"/>
    <col min="8176" max="8176" width="8.85546875" style="31"/>
    <col min="8177" max="8177" width="9.140625" style="31" bestFit="1" customWidth="1"/>
    <col min="8178" max="8178" width="5.140625" style="31" bestFit="1" customWidth="1"/>
    <col min="8179" max="8179" width="8.42578125" style="31" bestFit="1" customWidth="1"/>
    <col min="8180" max="8180" width="6.140625" style="31" bestFit="1" customWidth="1"/>
    <col min="8181" max="8181" width="8.140625" style="31" bestFit="1" customWidth="1"/>
    <col min="8182" max="8416" width="8.85546875" style="31"/>
    <col min="8417" max="8417" width="54.85546875" style="31" bestFit="1" customWidth="1"/>
    <col min="8418" max="8418" width="13.42578125" style="31" customWidth="1"/>
    <col min="8419" max="8419" width="7.140625" style="31" customWidth="1"/>
    <col min="8420" max="8420" width="14.140625" style="31" customWidth="1"/>
    <col min="8421" max="8421" width="13.42578125" style="31" bestFit="1" customWidth="1"/>
    <col min="8422" max="8423" width="0" style="31" hidden="1" customWidth="1"/>
    <col min="8424" max="8424" width="9.140625" style="31" customWidth="1"/>
    <col min="8425" max="8425" width="11.140625" style="31" bestFit="1" customWidth="1"/>
    <col min="8426" max="8426" width="13.140625" style="31" bestFit="1" customWidth="1"/>
    <col min="8427" max="8427" width="11.140625" style="31" bestFit="1" customWidth="1"/>
    <col min="8428" max="8428" width="11.85546875" style="31" bestFit="1" customWidth="1"/>
    <col min="8429" max="8430" width="8.85546875" style="31"/>
    <col min="8431" max="8431" width="0" style="31" hidden="1" customWidth="1"/>
    <col min="8432" max="8432" width="8.85546875" style="31"/>
    <col min="8433" max="8433" width="9.140625" style="31" bestFit="1" customWidth="1"/>
    <col min="8434" max="8434" width="5.140625" style="31" bestFit="1" customWidth="1"/>
    <col min="8435" max="8435" width="8.42578125" style="31" bestFit="1" customWidth="1"/>
    <col min="8436" max="8436" width="6.140625" style="31" bestFit="1" customWidth="1"/>
    <col min="8437" max="8437" width="8.140625" style="31" bestFit="1" customWidth="1"/>
    <col min="8438" max="8672" width="8.85546875" style="31"/>
    <col min="8673" max="8673" width="54.85546875" style="31" bestFit="1" customWidth="1"/>
    <col min="8674" max="8674" width="13.42578125" style="31" customWidth="1"/>
    <col min="8675" max="8675" width="7.140625" style="31" customWidth="1"/>
    <col min="8676" max="8676" width="14.140625" style="31" customWidth="1"/>
    <col min="8677" max="8677" width="13.42578125" style="31" bestFit="1" customWidth="1"/>
    <col min="8678" max="8679" width="0" style="31" hidden="1" customWidth="1"/>
    <col min="8680" max="8680" width="9.140625" style="31" customWidth="1"/>
    <col min="8681" max="8681" width="11.140625" style="31" bestFit="1" customWidth="1"/>
    <col min="8682" max="8682" width="13.140625" style="31" bestFit="1" customWidth="1"/>
    <col min="8683" max="8683" width="11.140625" style="31" bestFit="1" customWidth="1"/>
    <col min="8684" max="8684" width="11.85546875" style="31" bestFit="1" customWidth="1"/>
    <col min="8685" max="8686" width="8.85546875" style="31"/>
    <col min="8687" max="8687" width="0" style="31" hidden="1" customWidth="1"/>
    <col min="8688" max="8688" width="8.85546875" style="31"/>
    <col min="8689" max="8689" width="9.140625" style="31" bestFit="1" customWidth="1"/>
    <col min="8690" max="8690" width="5.140625" style="31" bestFit="1" customWidth="1"/>
    <col min="8691" max="8691" width="8.42578125" style="31" bestFit="1" customWidth="1"/>
    <col min="8692" max="8692" width="6.140625" style="31" bestFit="1" customWidth="1"/>
    <col min="8693" max="8693" width="8.140625" style="31" bestFit="1" customWidth="1"/>
    <col min="8694" max="8928" width="8.85546875" style="31"/>
    <col min="8929" max="8929" width="54.85546875" style="31" bestFit="1" customWidth="1"/>
    <col min="8930" max="8930" width="13.42578125" style="31" customWidth="1"/>
    <col min="8931" max="8931" width="7.140625" style="31" customWidth="1"/>
    <col min="8932" max="8932" width="14.140625" style="31" customWidth="1"/>
    <col min="8933" max="8933" width="13.42578125" style="31" bestFit="1" customWidth="1"/>
    <col min="8934" max="8935" width="0" style="31" hidden="1" customWidth="1"/>
    <col min="8936" max="8936" width="9.140625" style="31" customWidth="1"/>
    <col min="8937" max="8937" width="11.140625" style="31" bestFit="1" customWidth="1"/>
    <col min="8938" max="8938" width="13.140625" style="31" bestFit="1" customWidth="1"/>
    <col min="8939" max="8939" width="11.140625" style="31" bestFit="1" customWidth="1"/>
    <col min="8940" max="8940" width="11.85546875" style="31" bestFit="1" customWidth="1"/>
    <col min="8941" max="8942" width="8.85546875" style="31"/>
    <col min="8943" max="8943" width="0" style="31" hidden="1" customWidth="1"/>
    <col min="8944" max="8944" width="8.85546875" style="31"/>
    <col min="8945" max="8945" width="9.140625" style="31" bestFit="1" customWidth="1"/>
    <col min="8946" max="8946" width="5.140625" style="31" bestFit="1" customWidth="1"/>
    <col min="8947" max="8947" width="8.42578125" style="31" bestFit="1" customWidth="1"/>
    <col min="8948" max="8948" width="6.140625" style="31" bestFit="1" customWidth="1"/>
    <col min="8949" max="8949" width="8.140625" style="31" bestFit="1" customWidth="1"/>
    <col min="8950" max="9184" width="8.85546875" style="31"/>
    <col min="9185" max="9185" width="54.85546875" style="31" bestFit="1" customWidth="1"/>
    <col min="9186" max="9186" width="13.42578125" style="31" customWidth="1"/>
    <col min="9187" max="9187" width="7.140625" style="31" customWidth="1"/>
    <col min="9188" max="9188" width="14.140625" style="31" customWidth="1"/>
    <col min="9189" max="9189" width="13.42578125" style="31" bestFit="1" customWidth="1"/>
    <col min="9190" max="9191" width="0" style="31" hidden="1" customWidth="1"/>
    <col min="9192" max="9192" width="9.140625" style="31" customWidth="1"/>
    <col min="9193" max="9193" width="11.140625" style="31" bestFit="1" customWidth="1"/>
    <col min="9194" max="9194" width="13.140625" style="31" bestFit="1" customWidth="1"/>
    <col min="9195" max="9195" width="11.140625" style="31" bestFit="1" customWidth="1"/>
    <col min="9196" max="9196" width="11.85546875" style="31" bestFit="1" customWidth="1"/>
    <col min="9197" max="9198" width="8.85546875" style="31"/>
    <col min="9199" max="9199" width="0" style="31" hidden="1" customWidth="1"/>
    <col min="9200" max="9200" width="8.85546875" style="31"/>
    <col min="9201" max="9201" width="9.140625" style="31" bestFit="1" customWidth="1"/>
    <col min="9202" max="9202" width="5.140625" style="31" bestFit="1" customWidth="1"/>
    <col min="9203" max="9203" width="8.42578125" style="31" bestFit="1" customWidth="1"/>
    <col min="9204" max="9204" width="6.140625" style="31" bestFit="1" customWidth="1"/>
    <col min="9205" max="9205" width="8.140625" style="31" bestFit="1" customWidth="1"/>
    <col min="9206" max="9440" width="8.85546875" style="31"/>
    <col min="9441" max="9441" width="54.85546875" style="31" bestFit="1" customWidth="1"/>
    <col min="9442" max="9442" width="13.42578125" style="31" customWidth="1"/>
    <col min="9443" max="9443" width="7.140625" style="31" customWidth="1"/>
    <col min="9444" max="9444" width="14.140625" style="31" customWidth="1"/>
    <col min="9445" max="9445" width="13.42578125" style="31" bestFit="1" customWidth="1"/>
    <col min="9446" max="9447" width="0" style="31" hidden="1" customWidth="1"/>
    <col min="9448" max="9448" width="9.140625" style="31" customWidth="1"/>
    <col min="9449" max="9449" width="11.140625" style="31" bestFit="1" customWidth="1"/>
    <col min="9450" max="9450" width="13.140625" style="31" bestFit="1" customWidth="1"/>
    <col min="9451" max="9451" width="11.140625" style="31" bestFit="1" customWidth="1"/>
    <col min="9452" max="9452" width="11.85546875" style="31" bestFit="1" customWidth="1"/>
    <col min="9453" max="9454" width="8.85546875" style="31"/>
    <col min="9455" max="9455" width="0" style="31" hidden="1" customWidth="1"/>
    <col min="9456" max="9456" width="8.85546875" style="31"/>
    <col min="9457" max="9457" width="9.140625" style="31" bestFit="1" customWidth="1"/>
    <col min="9458" max="9458" width="5.140625" style="31" bestFit="1" customWidth="1"/>
    <col min="9459" max="9459" width="8.42578125" style="31" bestFit="1" customWidth="1"/>
    <col min="9460" max="9460" width="6.140625" style="31" bestFit="1" customWidth="1"/>
    <col min="9461" max="9461" width="8.140625" style="31" bestFit="1" customWidth="1"/>
    <col min="9462" max="9696" width="8.85546875" style="31"/>
    <col min="9697" max="9697" width="54.85546875" style="31" bestFit="1" customWidth="1"/>
    <col min="9698" max="9698" width="13.42578125" style="31" customWidth="1"/>
    <col min="9699" max="9699" width="7.140625" style="31" customWidth="1"/>
    <col min="9700" max="9700" width="14.140625" style="31" customWidth="1"/>
    <col min="9701" max="9701" width="13.42578125" style="31" bestFit="1" customWidth="1"/>
    <col min="9702" max="9703" width="0" style="31" hidden="1" customWidth="1"/>
    <col min="9704" max="9704" width="9.140625" style="31" customWidth="1"/>
    <col min="9705" max="9705" width="11.140625" style="31" bestFit="1" customWidth="1"/>
    <col min="9706" max="9706" width="13.140625" style="31" bestFit="1" customWidth="1"/>
    <col min="9707" max="9707" width="11.140625" style="31" bestFit="1" customWidth="1"/>
    <col min="9708" max="9708" width="11.85546875" style="31" bestFit="1" customWidth="1"/>
    <col min="9709" max="9710" width="8.85546875" style="31"/>
    <col min="9711" max="9711" width="0" style="31" hidden="1" customWidth="1"/>
    <col min="9712" max="9712" width="8.85546875" style="31"/>
    <col min="9713" max="9713" width="9.140625" style="31" bestFit="1" customWidth="1"/>
    <col min="9714" max="9714" width="5.140625" style="31" bestFit="1" customWidth="1"/>
    <col min="9715" max="9715" width="8.42578125" style="31" bestFit="1" customWidth="1"/>
    <col min="9716" max="9716" width="6.140625" style="31" bestFit="1" customWidth="1"/>
    <col min="9717" max="9717" width="8.140625" style="31" bestFit="1" customWidth="1"/>
    <col min="9718" max="9952" width="8.85546875" style="31"/>
    <col min="9953" max="9953" width="54.85546875" style="31" bestFit="1" customWidth="1"/>
    <col min="9954" max="9954" width="13.42578125" style="31" customWidth="1"/>
    <col min="9955" max="9955" width="7.140625" style="31" customWidth="1"/>
    <col min="9956" max="9956" width="14.140625" style="31" customWidth="1"/>
    <col min="9957" max="9957" width="13.42578125" style="31" bestFit="1" customWidth="1"/>
    <col min="9958" max="9959" width="0" style="31" hidden="1" customWidth="1"/>
    <col min="9960" max="9960" width="9.140625" style="31" customWidth="1"/>
    <col min="9961" max="9961" width="11.140625" style="31" bestFit="1" customWidth="1"/>
    <col min="9962" max="9962" width="13.140625" style="31" bestFit="1" customWidth="1"/>
    <col min="9963" max="9963" width="11.140625" style="31" bestFit="1" customWidth="1"/>
    <col min="9964" max="9964" width="11.85546875" style="31" bestFit="1" customWidth="1"/>
    <col min="9965" max="9966" width="8.85546875" style="31"/>
    <col min="9967" max="9967" width="0" style="31" hidden="1" customWidth="1"/>
    <col min="9968" max="9968" width="8.85546875" style="31"/>
    <col min="9969" max="9969" width="9.140625" style="31" bestFit="1" customWidth="1"/>
    <col min="9970" max="9970" width="5.140625" style="31" bestFit="1" customWidth="1"/>
    <col min="9971" max="9971" width="8.42578125" style="31" bestFit="1" customWidth="1"/>
    <col min="9972" max="9972" width="6.140625" style="31" bestFit="1" customWidth="1"/>
    <col min="9973" max="9973" width="8.140625" style="31" bestFit="1" customWidth="1"/>
    <col min="9974" max="10208" width="8.85546875" style="31"/>
    <col min="10209" max="10209" width="54.85546875" style="31" bestFit="1" customWidth="1"/>
    <col min="10210" max="10210" width="13.42578125" style="31" customWidth="1"/>
    <col min="10211" max="10211" width="7.140625" style="31" customWidth="1"/>
    <col min="10212" max="10212" width="14.140625" style="31" customWidth="1"/>
    <col min="10213" max="10213" width="13.42578125" style="31" bestFit="1" customWidth="1"/>
    <col min="10214" max="10215" width="0" style="31" hidden="1" customWidth="1"/>
    <col min="10216" max="10216" width="9.140625" style="31" customWidth="1"/>
    <col min="10217" max="10217" width="11.140625" style="31" bestFit="1" customWidth="1"/>
    <col min="10218" max="10218" width="13.140625" style="31" bestFit="1" customWidth="1"/>
    <col min="10219" max="10219" width="11.140625" style="31" bestFit="1" customWidth="1"/>
    <col min="10220" max="10220" width="11.85546875" style="31" bestFit="1" customWidth="1"/>
    <col min="10221" max="10222" width="8.85546875" style="31"/>
    <col min="10223" max="10223" width="0" style="31" hidden="1" customWidth="1"/>
    <col min="10224" max="10224" width="8.85546875" style="31"/>
    <col min="10225" max="10225" width="9.140625" style="31" bestFit="1" customWidth="1"/>
    <col min="10226" max="10226" width="5.140625" style="31" bestFit="1" customWidth="1"/>
    <col min="10227" max="10227" width="8.42578125" style="31" bestFit="1" customWidth="1"/>
    <col min="10228" max="10228" width="6.140625" style="31" bestFit="1" customWidth="1"/>
    <col min="10229" max="10229" width="8.140625" style="31" bestFit="1" customWidth="1"/>
    <col min="10230" max="10464" width="8.85546875" style="31"/>
    <col min="10465" max="10465" width="54.85546875" style="31" bestFit="1" customWidth="1"/>
    <col min="10466" max="10466" width="13.42578125" style="31" customWidth="1"/>
    <col min="10467" max="10467" width="7.140625" style="31" customWidth="1"/>
    <col min="10468" max="10468" width="14.140625" style="31" customWidth="1"/>
    <col min="10469" max="10469" width="13.42578125" style="31" bestFit="1" customWidth="1"/>
    <col min="10470" max="10471" width="0" style="31" hidden="1" customWidth="1"/>
    <col min="10472" max="10472" width="9.140625" style="31" customWidth="1"/>
    <col min="10473" max="10473" width="11.140625" style="31" bestFit="1" customWidth="1"/>
    <col min="10474" max="10474" width="13.140625" style="31" bestFit="1" customWidth="1"/>
    <col min="10475" max="10475" width="11.140625" style="31" bestFit="1" customWidth="1"/>
    <col min="10476" max="10476" width="11.85546875" style="31" bestFit="1" customWidth="1"/>
    <col min="10477" max="10478" width="8.85546875" style="31"/>
    <col min="10479" max="10479" width="0" style="31" hidden="1" customWidth="1"/>
    <col min="10480" max="10480" width="8.85546875" style="31"/>
    <col min="10481" max="10481" width="9.140625" style="31" bestFit="1" customWidth="1"/>
    <col min="10482" max="10482" width="5.140625" style="31" bestFit="1" customWidth="1"/>
    <col min="10483" max="10483" width="8.42578125" style="31" bestFit="1" customWidth="1"/>
    <col min="10484" max="10484" width="6.140625" style="31" bestFit="1" customWidth="1"/>
    <col min="10485" max="10485" width="8.140625" style="31" bestFit="1" customWidth="1"/>
    <col min="10486" max="10720" width="8.85546875" style="31"/>
    <col min="10721" max="10721" width="54.85546875" style="31" bestFit="1" customWidth="1"/>
    <col min="10722" max="10722" width="13.42578125" style="31" customWidth="1"/>
    <col min="10723" max="10723" width="7.140625" style="31" customWidth="1"/>
    <col min="10724" max="10724" width="14.140625" style="31" customWidth="1"/>
    <col min="10725" max="10725" width="13.42578125" style="31" bestFit="1" customWidth="1"/>
    <col min="10726" max="10727" width="0" style="31" hidden="1" customWidth="1"/>
    <col min="10728" max="10728" width="9.140625" style="31" customWidth="1"/>
    <col min="10729" max="10729" width="11.140625" style="31" bestFit="1" customWidth="1"/>
    <col min="10730" max="10730" width="13.140625" style="31" bestFit="1" customWidth="1"/>
    <col min="10731" max="10731" width="11.140625" style="31" bestFit="1" customWidth="1"/>
    <col min="10732" max="10732" width="11.85546875" style="31" bestFit="1" customWidth="1"/>
    <col min="10733" max="10734" width="8.85546875" style="31"/>
    <col min="10735" max="10735" width="0" style="31" hidden="1" customWidth="1"/>
    <col min="10736" max="10736" width="8.85546875" style="31"/>
    <col min="10737" max="10737" width="9.140625" style="31" bestFit="1" customWidth="1"/>
    <col min="10738" max="10738" width="5.140625" style="31" bestFit="1" customWidth="1"/>
    <col min="10739" max="10739" width="8.42578125" style="31" bestFit="1" customWidth="1"/>
    <col min="10740" max="10740" width="6.140625" style="31" bestFit="1" customWidth="1"/>
    <col min="10741" max="10741" width="8.140625" style="31" bestFit="1" customWidth="1"/>
    <col min="10742" max="10976" width="8.85546875" style="31"/>
    <col min="10977" max="10977" width="54.85546875" style="31" bestFit="1" customWidth="1"/>
    <col min="10978" max="10978" width="13.42578125" style="31" customWidth="1"/>
    <col min="10979" max="10979" width="7.140625" style="31" customWidth="1"/>
    <col min="10980" max="10980" width="14.140625" style="31" customWidth="1"/>
    <col min="10981" max="10981" width="13.42578125" style="31" bestFit="1" customWidth="1"/>
    <col min="10982" max="10983" width="0" style="31" hidden="1" customWidth="1"/>
    <col min="10984" max="10984" width="9.140625" style="31" customWidth="1"/>
    <col min="10985" max="10985" width="11.140625" style="31" bestFit="1" customWidth="1"/>
    <col min="10986" max="10986" width="13.140625" style="31" bestFit="1" customWidth="1"/>
    <col min="10987" max="10987" width="11.140625" style="31" bestFit="1" customWidth="1"/>
    <col min="10988" max="10988" width="11.85546875" style="31" bestFit="1" customWidth="1"/>
    <col min="10989" max="10990" width="8.85546875" style="31"/>
    <col min="10991" max="10991" width="0" style="31" hidden="1" customWidth="1"/>
    <col min="10992" max="10992" width="8.85546875" style="31"/>
    <col min="10993" max="10993" width="9.140625" style="31" bestFit="1" customWidth="1"/>
    <col min="10994" max="10994" width="5.140625" style="31" bestFit="1" customWidth="1"/>
    <col min="10995" max="10995" width="8.42578125" style="31" bestFit="1" customWidth="1"/>
    <col min="10996" max="10996" width="6.140625" style="31" bestFit="1" customWidth="1"/>
    <col min="10997" max="10997" width="8.140625" style="31" bestFit="1" customWidth="1"/>
    <col min="10998" max="11232" width="8.85546875" style="31"/>
    <col min="11233" max="11233" width="54.85546875" style="31" bestFit="1" customWidth="1"/>
    <col min="11234" max="11234" width="13.42578125" style="31" customWidth="1"/>
    <col min="11235" max="11235" width="7.140625" style="31" customWidth="1"/>
    <col min="11236" max="11236" width="14.140625" style="31" customWidth="1"/>
    <col min="11237" max="11237" width="13.42578125" style="31" bestFit="1" customWidth="1"/>
    <col min="11238" max="11239" width="0" style="31" hidden="1" customWidth="1"/>
    <col min="11240" max="11240" width="9.140625" style="31" customWidth="1"/>
    <col min="11241" max="11241" width="11.140625" style="31" bestFit="1" customWidth="1"/>
    <col min="11242" max="11242" width="13.140625" style="31" bestFit="1" customWidth="1"/>
    <col min="11243" max="11243" width="11.140625" style="31" bestFit="1" customWidth="1"/>
    <col min="11244" max="11244" width="11.85546875" style="31" bestFit="1" customWidth="1"/>
    <col min="11245" max="11246" width="8.85546875" style="31"/>
    <col min="11247" max="11247" width="0" style="31" hidden="1" customWidth="1"/>
    <col min="11248" max="11248" width="8.85546875" style="31"/>
    <col min="11249" max="11249" width="9.140625" style="31" bestFit="1" customWidth="1"/>
    <col min="11250" max="11250" width="5.140625" style="31" bestFit="1" customWidth="1"/>
    <col min="11251" max="11251" width="8.42578125" style="31" bestFit="1" customWidth="1"/>
    <col min="11252" max="11252" width="6.140625" style="31" bestFit="1" customWidth="1"/>
    <col min="11253" max="11253" width="8.140625" style="31" bestFit="1" customWidth="1"/>
    <col min="11254" max="11488" width="8.85546875" style="31"/>
    <col min="11489" max="11489" width="54.85546875" style="31" bestFit="1" customWidth="1"/>
    <col min="11490" max="11490" width="13.42578125" style="31" customWidth="1"/>
    <col min="11491" max="11491" width="7.140625" style="31" customWidth="1"/>
    <col min="11492" max="11492" width="14.140625" style="31" customWidth="1"/>
    <col min="11493" max="11493" width="13.42578125" style="31" bestFit="1" customWidth="1"/>
    <col min="11494" max="11495" width="0" style="31" hidden="1" customWidth="1"/>
    <col min="11496" max="11496" width="9.140625" style="31" customWidth="1"/>
    <col min="11497" max="11497" width="11.140625" style="31" bestFit="1" customWidth="1"/>
    <col min="11498" max="11498" width="13.140625" style="31" bestFit="1" customWidth="1"/>
    <col min="11499" max="11499" width="11.140625" style="31" bestFit="1" customWidth="1"/>
    <col min="11500" max="11500" width="11.85546875" style="31" bestFit="1" customWidth="1"/>
    <col min="11501" max="11502" width="8.85546875" style="31"/>
    <col min="11503" max="11503" width="0" style="31" hidden="1" customWidth="1"/>
    <col min="11504" max="11504" width="8.85546875" style="31"/>
    <col min="11505" max="11505" width="9.140625" style="31" bestFit="1" customWidth="1"/>
    <col min="11506" max="11506" width="5.140625" style="31" bestFit="1" customWidth="1"/>
    <col min="11507" max="11507" width="8.42578125" style="31" bestFit="1" customWidth="1"/>
    <col min="11508" max="11508" width="6.140625" style="31" bestFit="1" customWidth="1"/>
    <col min="11509" max="11509" width="8.140625" style="31" bestFit="1" customWidth="1"/>
    <col min="11510" max="11744" width="8.85546875" style="31"/>
    <col min="11745" max="11745" width="54.85546875" style="31" bestFit="1" customWidth="1"/>
    <col min="11746" max="11746" width="13.42578125" style="31" customWidth="1"/>
    <col min="11747" max="11747" width="7.140625" style="31" customWidth="1"/>
    <col min="11748" max="11748" width="14.140625" style="31" customWidth="1"/>
    <col min="11749" max="11749" width="13.42578125" style="31" bestFit="1" customWidth="1"/>
    <col min="11750" max="11751" width="0" style="31" hidden="1" customWidth="1"/>
    <col min="11752" max="11752" width="9.140625" style="31" customWidth="1"/>
    <col min="11753" max="11753" width="11.140625" style="31" bestFit="1" customWidth="1"/>
    <col min="11754" max="11754" width="13.140625" style="31" bestFit="1" customWidth="1"/>
    <col min="11755" max="11755" width="11.140625" style="31" bestFit="1" customWidth="1"/>
    <col min="11756" max="11756" width="11.85546875" style="31" bestFit="1" customWidth="1"/>
    <col min="11757" max="11758" width="8.85546875" style="31"/>
    <col min="11759" max="11759" width="0" style="31" hidden="1" customWidth="1"/>
    <col min="11760" max="11760" width="8.85546875" style="31"/>
    <col min="11761" max="11761" width="9.140625" style="31" bestFit="1" customWidth="1"/>
    <col min="11762" max="11762" width="5.140625" style="31" bestFit="1" customWidth="1"/>
    <col min="11763" max="11763" width="8.42578125" style="31" bestFit="1" customWidth="1"/>
    <col min="11764" max="11764" width="6.140625" style="31" bestFit="1" customWidth="1"/>
    <col min="11765" max="11765" width="8.140625" style="31" bestFit="1" customWidth="1"/>
    <col min="11766" max="12000" width="8.85546875" style="31"/>
    <col min="12001" max="12001" width="54.85546875" style="31" bestFit="1" customWidth="1"/>
    <col min="12002" max="12002" width="13.42578125" style="31" customWidth="1"/>
    <col min="12003" max="12003" width="7.140625" style="31" customWidth="1"/>
    <col min="12004" max="12004" width="14.140625" style="31" customWidth="1"/>
    <col min="12005" max="12005" width="13.42578125" style="31" bestFit="1" customWidth="1"/>
    <col min="12006" max="12007" width="0" style="31" hidden="1" customWidth="1"/>
    <col min="12008" max="12008" width="9.140625" style="31" customWidth="1"/>
    <col min="12009" max="12009" width="11.140625" style="31" bestFit="1" customWidth="1"/>
    <col min="12010" max="12010" width="13.140625" style="31" bestFit="1" customWidth="1"/>
    <col min="12011" max="12011" width="11.140625" style="31" bestFit="1" customWidth="1"/>
    <col min="12012" max="12012" width="11.85546875" style="31" bestFit="1" customWidth="1"/>
    <col min="12013" max="12014" width="8.85546875" style="31"/>
    <col min="12015" max="12015" width="0" style="31" hidden="1" customWidth="1"/>
    <col min="12016" max="12016" width="8.85546875" style="31"/>
    <col min="12017" max="12017" width="9.140625" style="31" bestFit="1" customWidth="1"/>
    <col min="12018" max="12018" width="5.140625" style="31" bestFit="1" customWidth="1"/>
    <col min="12019" max="12019" width="8.42578125" style="31" bestFit="1" customWidth="1"/>
    <col min="12020" max="12020" width="6.140625" style="31" bestFit="1" customWidth="1"/>
    <col min="12021" max="12021" width="8.140625" style="31" bestFit="1" customWidth="1"/>
    <col min="12022" max="12256" width="8.85546875" style="31"/>
    <col min="12257" max="12257" width="54.85546875" style="31" bestFit="1" customWidth="1"/>
    <col min="12258" max="12258" width="13.42578125" style="31" customWidth="1"/>
    <col min="12259" max="12259" width="7.140625" style="31" customWidth="1"/>
    <col min="12260" max="12260" width="14.140625" style="31" customWidth="1"/>
    <col min="12261" max="12261" width="13.42578125" style="31" bestFit="1" customWidth="1"/>
    <col min="12262" max="12263" width="0" style="31" hidden="1" customWidth="1"/>
    <col min="12264" max="12264" width="9.140625" style="31" customWidth="1"/>
    <col min="12265" max="12265" width="11.140625" style="31" bestFit="1" customWidth="1"/>
    <col min="12266" max="12266" width="13.140625" style="31" bestFit="1" customWidth="1"/>
    <col min="12267" max="12267" width="11.140625" style="31" bestFit="1" customWidth="1"/>
    <col min="12268" max="12268" width="11.85546875" style="31" bestFit="1" customWidth="1"/>
    <col min="12269" max="12270" width="8.85546875" style="31"/>
    <col min="12271" max="12271" width="0" style="31" hidden="1" customWidth="1"/>
    <col min="12272" max="12272" width="8.85546875" style="31"/>
    <col min="12273" max="12273" width="9.140625" style="31" bestFit="1" customWidth="1"/>
    <col min="12274" max="12274" width="5.140625" style="31" bestFit="1" customWidth="1"/>
    <col min="12275" max="12275" width="8.42578125" style="31" bestFit="1" customWidth="1"/>
    <col min="12276" max="12276" width="6.140625" style="31" bestFit="1" customWidth="1"/>
    <col min="12277" max="12277" width="8.140625" style="31" bestFit="1" customWidth="1"/>
    <col min="12278" max="12512" width="8.85546875" style="31"/>
    <col min="12513" max="12513" width="54.85546875" style="31" bestFit="1" customWidth="1"/>
    <col min="12514" max="12514" width="13.42578125" style="31" customWidth="1"/>
    <col min="12515" max="12515" width="7.140625" style="31" customWidth="1"/>
    <col min="12516" max="12516" width="14.140625" style="31" customWidth="1"/>
    <col min="12517" max="12517" width="13.42578125" style="31" bestFit="1" customWidth="1"/>
    <col min="12518" max="12519" width="0" style="31" hidden="1" customWidth="1"/>
    <col min="12520" max="12520" width="9.140625" style="31" customWidth="1"/>
    <col min="12521" max="12521" width="11.140625" style="31" bestFit="1" customWidth="1"/>
    <col min="12522" max="12522" width="13.140625" style="31" bestFit="1" customWidth="1"/>
    <col min="12523" max="12523" width="11.140625" style="31" bestFit="1" customWidth="1"/>
    <col min="12524" max="12524" width="11.85546875" style="31" bestFit="1" customWidth="1"/>
    <col min="12525" max="12526" width="8.85546875" style="31"/>
    <col min="12527" max="12527" width="0" style="31" hidden="1" customWidth="1"/>
    <col min="12528" max="12528" width="8.85546875" style="31"/>
    <col min="12529" max="12529" width="9.140625" style="31" bestFit="1" customWidth="1"/>
    <col min="12530" max="12530" width="5.140625" style="31" bestFit="1" customWidth="1"/>
    <col min="12531" max="12531" width="8.42578125" style="31" bestFit="1" customWidth="1"/>
    <col min="12532" max="12532" width="6.140625" style="31" bestFit="1" customWidth="1"/>
    <col min="12533" max="12533" width="8.140625" style="31" bestFit="1" customWidth="1"/>
    <col min="12534" max="12768" width="8.85546875" style="31"/>
    <col min="12769" max="12769" width="54.85546875" style="31" bestFit="1" customWidth="1"/>
    <col min="12770" max="12770" width="13.42578125" style="31" customWidth="1"/>
    <col min="12771" max="12771" width="7.140625" style="31" customWidth="1"/>
    <col min="12772" max="12772" width="14.140625" style="31" customWidth="1"/>
    <col min="12773" max="12773" width="13.42578125" style="31" bestFit="1" customWidth="1"/>
    <col min="12774" max="12775" width="0" style="31" hidden="1" customWidth="1"/>
    <col min="12776" max="12776" width="9.140625" style="31" customWidth="1"/>
    <col min="12777" max="12777" width="11.140625" style="31" bestFit="1" customWidth="1"/>
    <col min="12778" max="12778" width="13.140625" style="31" bestFit="1" customWidth="1"/>
    <col min="12779" max="12779" width="11.140625" style="31" bestFit="1" customWidth="1"/>
    <col min="12780" max="12780" width="11.85546875" style="31" bestFit="1" customWidth="1"/>
    <col min="12781" max="12782" width="8.85546875" style="31"/>
    <col min="12783" max="12783" width="0" style="31" hidden="1" customWidth="1"/>
    <col min="12784" max="12784" width="8.85546875" style="31"/>
    <col min="12785" max="12785" width="9.140625" style="31" bestFit="1" customWidth="1"/>
    <col min="12786" max="12786" width="5.140625" style="31" bestFit="1" customWidth="1"/>
    <col min="12787" max="12787" width="8.42578125" style="31" bestFit="1" customWidth="1"/>
    <col min="12788" max="12788" width="6.140625" style="31" bestFit="1" customWidth="1"/>
    <col min="12789" max="12789" width="8.140625" style="31" bestFit="1" customWidth="1"/>
    <col min="12790" max="13024" width="8.85546875" style="31"/>
    <col min="13025" max="13025" width="54.85546875" style="31" bestFit="1" customWidth="1"/>
    <col min="13026" max="13026" width="13.42578125" style="31" customWidth="1"/>
    <col min="13027" max="13027" width="7.140625" style="31" customWidth="1"/>
    <col min="13028" max="13028" width="14.140625" style="31" customWidth="1"/>
    <col min="13029" max="13029" width="13.42578125" style="31" bestFit="1" customWidth="1"/>
    <col min="13030" max="13031" width="0" style="31" hidden="1" customWidth="1"/>
    <col min="13032" max="13032" width="9.140625" style="31" customWidth="1"/>
    <col min="13033" max="13033" width="11.140625" style="31" bestFit="1" customWidth="1"/>
    <col min="13034" max="13034" width="13.140625" style="31" bestFit="1" customWidth="1"/>
    <col min="13035" max="13035" width="11.140625" style="31" bestFit="1" customWidth="1"/>
    <col min="13036" max="13036" width="11.85546875" style="31" bestFit="1" customWidth="1"/>
    <col min="13037" max="13038" width="8.85546875" style="31"/>
    <col min="13039" max="13039" width="0" style="31" hidden="1" customWidth="1"/>
    <col min="13040" max="13040" width="8.85546875" style="31"/>
    <col min="13041" max="13041" width="9.140625" style="31" bestFit="1" customWidth="1"/>
    <col min="13042" max="13042" width="5.140625" style="31" bestFit="1" customWidth="1"/>
    <col min="13043" max="13043" width="8.42578125" style="31" bestFit="1" customWidth="1"/>
    <col min="13044" max="13044" width="6.140625" style="31" bestFit="1" customWidth="1"/>
    <col min="13045" max="13045" width="8.140625" style="31" bestFit="1" customWidth="1"/>
    <col min="13046" max="13280" width="8.85546875" style="31"/>
    <col min="13281" max="13281" width="54.85546875" style="31" bestFit="1" customWidth="1"/>
    <col min="13282" max="13282" width="13.42578125" style="31" customWidth="1"/>
    <col min="13283" max="13283" width="7.140625" style="31" customWidth="1"/>
    <col min="13284" max="13284" width="14.140625" style="31" customWidth="1"/>
    <col min="13285" max="13285" width="13.42578125" style="31" bestFit="1" customWidth="1"/>
    <col min="13286" max="13287" width="0" style="31" hidden="1" customWidth="1"/>
    <col min="13288" max="13288" width="9.140625" style="31" customWidth="1"/>
    <col min="13289" max="13289" width="11.140625" style="31" bestFit="1" customWidth="1"/>
    <col min="13290" max="13290" width="13.140625" style="31" bestFit="1" customWidth="1"/>
    <col min="13291" max="13291" width="11.140625" style="31" bestFit="1" customWidth="1"/>
    <col min="13292" max="13292" width="11.85546875" style="31" bestFit="1" customWidth="1"/>
    <col min="13293" max="13294" width="8.85546875" style="31"/>
    <col min="13295" max="13295" width="0" style="31" hidden="1" customWidth="1"/>
    <col min="13296" max="13296" width="8.85546875" style="31"/>
    <col min="13297" max="13297" width="9.140625" style="31" bestFit="1" customWidth="1"/>
    <col min="13298" max="13298" width="5.140625" style="31" bestFit="1" customWidth="1"/>
    <col min="13299" max="13299" width="8.42578125" style="31" bestFit="1" customWidth="1"/>
    <col min="13300" max="13300" width="6.140625" style="31" bestFit="1" customWidth="1"/>
    <col min="13301" max="13301" width="8.140625" style="31" bestFit="1" customWidth="1"/>
    <col min="13302" max="13536" width="8.85546875" style="31"/>
    <col min="13537" max="13537" width="54.85546875" style="31" bestFit="1" customWidth="1"/>
    <col min="13538" max="13538" width="13.42578125" style="31" customWidth="1"/>
    <col min="13539" max="13539" width="7.140625" style="31" customWidth="1"/>
    <col min="13540" max="13540" width="14.140625" style="31" customWidth="1"/>
    <col min="13541" max="13541" width="13.42578125" style="31" bestFit="1" customWidth="1"/>
    <col min="13542" max="13543" width="0" style="31" hidden="1" customWidth="1"/>
    <col min="13544" max="13544" width="9.140625" style="31" customWidth="1"/>
    <col min="13545" max="13545" width="11.140625" style="31" bestFit="1" customWidth="1"/>
    <col min="13546" max="13546" width="13.140625" style="31" bestFit="1" customWidth="1"/>
    <col min="13547" max="13547" width="11.140625" style="31" bestFit="1" customWidth="1"/>
    <col min="13548" max="13548" width="11.85546875" style="31" bestFit="1" customWidth="1"/>
    <col min="13549" max="13550" width="8.85546875" style="31"/>
    <col min="13551" max="13551" width="0" style="31" hidden="1" customWidth="1"/>
    <col min="13552" max="13552" width="8.85546875" style="31"/>
    <col min="13553" max="13553" width="9.140625" style="31" bestFit="1" customWidth="1"/>
    <col min="13554" max="13554" width="5.140625" style="31" bestFit="1" customWidth="1"/>
    <col min="13555" max="13555" width="8.42578125" style="31" bestFit="1" customWidth="1"/>
    <col min="13556" max="13556" width="6.140625" style="31" bestFit="1" customWidth="1"/>
    <col min="13557" max="13557" width="8.140625" style="31" bestFit="1" customWidth="1"/>
    <col min="13558" max="13792" width="8.85546875" style="31"/>
    <col min="13793" max="13793" width="54.85546875" style="31" bestFit="1" customWidth="1"/>
    <col min="13794" max="13794" width="13.42578125" style="31" customWidth="1"/>
    <col min="13795" max="13795" width="7.140625" style="31" customWidth="1"/>
    <col min="13796" max="13796" width="14.140625" style="31" customWidth="1"/>
    <col min="13797" max="13797" width="13.42578125" style="31" bestFit="1" customWidth="1"/>
    <col min="13798" max="13799" width="0" style="31" hidden="1" customWidth="1"/>
    <col min="13800" max="13800" width="9.140625" style="31" customWidth="1"/>
    <col min="13801" max="13801" width="11.140625" style="31" bestFit="1" customWidth="1"/>
    <col min="13802" max="13802" width="13.140625" style="31" bestFit="1" customWidth="1"/>
    <col min="13803" max="13803" width="11.140625" style="31" bestFit="1" customWidth="1"/>
    <col min="13804" max="13804" width="11.85546875" style="31" bestFit="1" customWidth="1"/>
    <col min="13805" max="13806" width="8.85546875" style="31"/>
    <col min="13807" max="13807" width="0" style="31" hidden="1" customWidth="1"/>
    <col min="13808" max="13808" width="8.85546875" style="31"/>
    <col min="13809" max="13809" width="9.140625" style="31" bestFit="1" customWidth="1"/>
    <col min="13810" max="13810" width="5.140625" style="31" bestFit="1" customWidth="1"/>
    <col min="13811" max="13811" width="8.42578125" style="31" bestFit="1" customWidth="1"/>
    <col min="13812" max="13812" width="6.140625" style="31" bestFit="1" customWidth="1"/>
    <col min="13813" max="13813" width="8.140625" style="31" bestFit="1" customWidth="1"/>
    <col min="13814" max="14048" width="8.85546875" style="31"/>
    <col min="14049" max="14049" width="54.85546875" style="31" bestFit="1" customWidth="1"/>
    <col min="14050" max="14050" width="13.42578125" style="31" customWidth="1"/>
    <col min="14051" max="14051" width="7.140625" style="31" customWidth="1"/>
    <col min="14052" max="14052" width="14.140625" style="31" customWidth="1"/>
    <col min="14053" max="14053" width="13.42578125" style="31" bestFit="1" customWidth="1"/>
    <col min="14054" max="14055" width="0" style="31" hidden="1" customWidth="1"/>
    <col min="14056" max="14056" width="9.140625" style="31" customWidth="1"/>
    <col min="14057" max="14057" width="11.140625" style="31" bestFit="1" customWidth="1"/>
    <col min="14058" max="14058" width="13.140625" style="31" bestFit="1" customWidth="1"/>
    <col min="14059" max="14059" width="11.140625" style="31" bestFit="1" customWidth="1"/>
    <col min="14060" max="14060" width="11.85546875" style="31" bestFit="1" customWidth="1"/>
    <col min="14061" max="14062" width="8.85546875" style="31"/>
    <col min="14063" max="14063" width="0" style="31" hidden="1" customWidth="1"/>
    <col min="14064" max="14064" width="8.85546875" style="31"/>
    <col min="14065" max="14065" width="9.140625" style="31" bestFit="1" customWidth="1"/>
    <col min="14066" max="14066" width="5.140625" style="31" bestFit="1" customWidth="1"/>
    <col min="14067" max="14067" width="8.42578125" style="31" bestFit="1" customWidth="1"/>
    <col min="14068" max="14068" width="6.140625" style="31" bestFit="1" customWidth="1"/>
    <col min="14069" max="14069" width="8.140625" style="31" bestFit="1" customWidth="1"/>
    <col min="14070" max="14304" width="8.85546875" style="31"/>
    <col min="14305" max="14305" width="54.85546875" style="31" bestFit="1" customWidth="1"/>
    <col min="14306" max="14306" width="13.42578125" style="31" customWidth="1"/>
    <col min="14307" max="14307" width="7.140625" style="31" customWidth="1"/>
    <col min="14308" max="14308" width="14.140625" style="31" customWidth="1"/>
    <col min="14309" max="14309" width="13.42578125" style="31" bestFit="1" customWidth="1"/>
    <col min="14310" max="14311" width="0" style="31" hidden="1" customWidth="1"/>
    <col min="14312" max="14312" width="9.140625" style="31" customWidth="1"/>
    <col min="14313" max="14313" width="11.140625" style="31" bestFit="1" customWidth="1"/>
    <col min="14314" max="14314" width="13.140625" style="31" bestFit="1" customWidth="1"/>
    <col min="14315" max="14315" width="11.140625" style="31" bestFit="1" customWidth="1"/>
    <col min="14316" max="14316" width="11.85546875" style="31" bestFit="1" customWidth="1"/>
    <col min="14317" max="14318" width="8.85546875" style="31"/>
    <col min="14319" max="14319" width="0" style="31" hidden="1" customWidth="1"/>
    <col min="14320" max="14320" width="8.85546875" style="31"/>
    <col min="14321" max="14321" width="9.140625" style="31" bestFit="1" customWidth="1"/>
    <col min="14322" max="14322" width="5.140625" style="31" bestFit="1" customWidth="1"/>
    <col min="14323" max="14323" width="8.42578125" style="31" bestFit="1" customWidth="1"/>
    <col min="14324" max="14324" width="6.140625" style="31" bestFit="1" customWidth="1"/>
    <col min="14325" max="14325" width="8.140625" style="31" bestFit="1" customWidth="1"/>
    <col min="14326" max="14560" width="8.85546875" style="31"/>
    <col min="14561" max="14561" width="54.85546875" style="31" bestFit="1" customWidth="1"/>
    <col min="14562" max="14562" width="13.42578125" style="31" customWidth="1"/>
    <col min="14563" max="14563" width="7.140625" style="31" customWidth="1"/>
    <col min="14564" max="14564" width="14.140625" style="31" customWidth="1"/>
    <col min="14565" max="14565" width="13.42578125" style="31" bestFit="1" customWidth="1"/>
    <col min="14566" max="14567" width="0" style="31" hidden="1" customWidth="1"/>
    <col min="14568" max="14568" width="9.140625" style="31" customWidth="1"/>
    <col min="14569" max="14569" width="11.140625" style="31" bestFit="1" customWidth="1"/>
    <col min="14570" max="14570" width="13.140625" style="31" bestFit="1" customWidth="1"/>
    <col min="14571" max="14571" width="11.140625" style="31" bestFit="1" customWidth="1"/>
    <col min="14572" max="14572" width="11.85546875" style="31" bestFit="1" customWidth="1"/>
    <col min="14573" max="14574" width="8.85546875" style="31"/>
    <col min="14575" max="14575" width="0" style="31" hidden="1" customWidth="1"/>
    <col min="14576" max="14576" width="8.85546875" style="31"/>
    <col min="14577" max="14577" width="9.140625" style="31" bestFit="1" customWidth="1"/>
    <col min="14578" max="14578" width="5.140625" style="31" bestFit="1" customWidth="1"/>
    <col min="14579" max="14579" width="8.42578125" style="31" bestFit="1" customWidth="1"/>
    <col min="14580" max="14580" width="6.140625" style="31" bestFit="1" customWidth="1"/>
    <col min="14581" max="14581" width="8.140625" style="31" bestFit="1" customWidth="1"/>
    <col min="14582" max="14816" width="8.85546875" style="31"/>
    <col min="14817" max="14817" width="54.85546875" style="31" bestFit="1" customWidth="1"/>
    <col min="14818" max="14818" width="13.42578125" style="31" customWidth="1"/>
    <col min="14819" max="14819" width="7.140625" style="31" customWidth="1"/>
    <col min="14820" max="14820" width="14.140625" style="31" customWidth="1"/>
    <col min="14821" max="14821" width="13.42578125" style="31" bestFit="1" customWidth="1"/>
    <col min="14822" max="14823" width="0" style="31" hidden="1" customWidth="1"/>
    <col min="14824" max="14824" width="9.140625" style="31" customWidth="1"/>
    <col min="14825" max="14825" width="11.140625" style="31" bestFit="1" customWidth="1"/>
    <col min="14826" max="14826" width="13.140625" style="31" bestFit="1" customWidth="1"/>
    <col min="14827" max="14827" width="11.140625" style="31" bestFit="1" customWidth="1"/>
    <col min="14828" max="14828" width="11.85546875" style="31" bestFit="1" customWidth="1"/>
    <col min="14829" max="14830" width="8.85546875" style="31"/>
    <col min="14831" max="14831" width="0" style="31" hidden="1" customWidth="1"/>
    <col min="14832" max="14832" width="8.85546875" style="31"/>
    <col min="14833" max="14833" width="9.140625" style="31" bestFit="1" customWidth="1"/>
    <col min="14834" max="14834" width="5.140625" style="31" bestFit="1" customWidth="1"/>
    <col min="14835" max="14835" width="8.42578125" style="31" bestFit="1" customWidth="1"/>
    <col min="14836" max="14836" width="6.140625" style="31" bestFit="1" customWidth="1"/>
    <col min="14837" max="14837" width="8.140625" style="31" bestFit="1" customWidth="1"/>
    <col min="14838" max="15072" width="8.85546875" style="31"/>
    <col min="15073" max="15073" width="54.85546875" style="31" bestFit="1" customWidth="1"/>
    <col min="15074" max="15074" width="13.42578125" style="31" customWidth="1"/>
    <col min="15075" max="15075" width="7.140625" style="31" customWidth="1"/>
    <col min="15076" max="15076" width="14.140625" style="31" customWidth="1"/>
    <col min="15077" max="15077" width="13.42578125" style="31" bestFit="1" customWidth="1"/>
    <col min="15078" max="15079" width="0" style="31" hidden="1" customWidth="1"/>
    <col min="15080" max="15080" width="9.140625" style="31" customWidth="1"/>
    <col min="15081" max="15081" width="11.140625" style="31" bestFit="1" customWidth="1"/>
    <col min="15082" max="15082" width="13.140625" style="31" bestFit="1" customWidth="1"/>
    <col min="15083" max="15083" width="11.140625" style="31" bestFit="1" customWidth="1"/>
    <col min="15084" max="15084" width="11.85546875" style="31" bestFit="1" customWidth="1"/>
    <col min="15085" max="15086" width="8.85546875" style="31"/>
    <col min="15087" max="15087" width="0" style="31" hidden="1" customWidth="1"/>
    <col min="15088" max="15088" width="8.85546875" style="31"/>
    <col min="15089" max="15089" width="9.140625" style="31" bestFit="1" customWidth="1"/>
    <col min="15090" max="15090" width="5.140625" style="31" bestFit="1" customWidth="1"/>
    <col min="15091" max="15091" width="8.42578125" style="31" bestFit="1" customWidth="1"/>
    <col min="15092" max="15092" width="6.140625" style="31" bestFit="1" customWidth="1"/>
    <col min="15093" max="15093" width="8.140625" style="31" bestFit="1" customWidth="1"/>
    <col min="15094" max="15328" width="8.85546875" style="31"/>
    <col min="15329" max="15329" width="54.85546875" style="31" bestFit="1" customWidth="1"/>
    <col min="15330" max="15330" width="13.42578125" style="31" customWidth="1"/>
    <col min="15331" max="15331" width="7.140625" style="31" customWidth="1"/>
    <col min="15332" max="15332" width="14.140625" style="31" customWidth="1"/>
    <col min="15333" max="15333" width="13.42578125" style="31" bestFit="1" customWidth="1"/>
    <col min="15334" max="15335" width="0" style="31" hidden="1" customWidth="1"/>
    <col min="15336" max="15336" width="9.140625" style="31" customWidth="1"/>
    <col min="15337" max="15337" width="11.140625" style="31" bestFit="1" customWidth="1"/>
    <col min="15338" max="15338" width="13.140625" style="31" bestFit="1" customWidth="1"/>
    <col min="15339" max="15339" width="11.140625" style="31" bestFit="1" customWidth="1"/>
    <col min="15340" max="15340" width="11.85546875" style="31" bestFit="1" customWidth="1"/>
    <col min="15341" max="15342" width="8.85546875" style="31"/>
    <col min="15343" max="15343" width="0" style="31" hidden="1" customWidth="1"/>
    <col min="15344" max="15344" width="8.85546875" style="31"/>
    <col min="15345" max="15345" width="9.140625" style="31" bestFit="1" customWidth="1"/>
    <col min="15346" max="15346" width="5.140625" style="31" bestFit="1" customWidth="1"/>
    <col min="15347" max="15347" width="8.42578125" style="31" bestFit="1" customWidth="1"/>
    <col min="15348" max="15348" width="6.140625" style="31" bestFit="1" customWidth="1"/>
    <col min="15349" max="15349" width="8.140625" style="31" bestFit="1" customWidth="1"/>
    <col min="15350" max="15584" width="8.85546875" style="31"/>
    <col min="15585" max="15585" width="54.85546875" style="31" bestFit="1" customWidth="1"/>
    <col min="15586" max="15586" width="13.42578125" style="31" customWidth="1"/>
    <col min="15587" max="15587" width="7.140625" style="31" customWidth="1"/>
    <col min="15588" max="15588" width="14.140625" style="31" customWidth="1"/>
    <col min="15589" max="15589" width="13.42578125" style="31" bestFit="1" customWidth="1"/>
    <col min="15590" max="15591" width="0" style="31" hidden="1" customWidth="1"/>
    <col min="15592" max="15592" width="9.140625" style="31" customWidth="1"/>
    <col min="15593" max="15593" width="11.140625" style="31" bestFit="1" customWidth="1"/>
    <col min="15594" max="15594" width="13.140625" style="31" bestFit="1" customWidth="1"/>
    <col min="15595" max="15595" width="11.140625" style="31" bestFit="1" customWidth="1"/>
    <col min="15596" max="15596" width="11.85546875" style="31" bestFit="1" customWidth="1"/>
    <col min="15597" max="15598" width="8.85546875" style="31"/>
    <col min="15599" max="15599" width="0" style="31" hidden="1" customWidth="1"/>
    <col min="15600" max="15600" width="8.85546875" style="31"/>
    <col min="15601" max="15601" width="9.140625" style="31" bestFit="1" customWidth="1"/>
    <col min="15602" max="15602" width="5.140625" style="31" bestFit="1" customWidth="1"/>
    <col min="15603" max="15603" width="8.42578125" style="31" bestFit="1" customWidth="1"/>
    <col min="15604" max="15604" width="6.140625" style="31" bestFit="1" customWidth="1"/>
    <col min="15605" max="15605" width="8.140625" style="31" bestFit="1" customWidth="1"/>
    <col min="15606" max="15840" width="8.85546875" style="31"/>
    <col min="15841" max="15841" width="54.85546875" style="31" bestFit="1" customWidth="1"/>
    <col min="15842" max="15842" width="13.42578125" style="31" customWidth="1"/>
    <col min="15843" max="15843" width="7.140625" style="31" customWidth="1"/>
    <col min="15844" max="15844" width="14.140625" style="31" customWidth="1"/>
    <col min="15845" max="15845" width="13.42578125" style="31" bestFit="1" customWidth="1"/>
    <col min="15846" max="15847" width="0" style="31" hidden="1" customWidth="1"/>
    <col min="15848" max="15848" width="9.140625" style="31" customWidth="1"/>
    <col min="15849" max="15849" width="11.140625" style="31" bestFit="1" customWidth="1"/>
    <col min="15850" max="15850" width="13.140625" style="31" bestFit="1" customWidth="1"/>
    <col min="15851" max="15851" width="11.140625" style="31" bestFit="1" customWidth="1"/>
    <col min="15852" max="15852" width="11.85546875" style="31" bestFit="1" customWidth="1"/>
    <col min="15853" max="15854" width="8.85546875" style="31"/>
    <col min="15855" max="15855" width="0" style="31" hidden="1" customWidth="1"/>
    <col min="15856" max="15856" width="8.85546875" style="31"/>
    <col min="15857" max="15857" width="9.140625" style="31" bestFit="1" customWidth="1"/>
    <col min="15858" max="15858" width="5.140625" style="31" bestFit="1" customWidth="1"/>
    <col min="15859" max="15859" width="8.42578125" style="31" bestFit="1" customWidth="1"/>
    <col min="15860" max="15860" width="6.140625" style="31" bestFit="1" customWidth="1"/>
    <col min="15861" max="15861" width="8.140625" style="31" bestFit="1" customWidth="1"/>
    <col min="15862" max="16096" width="8.85546875" style="31"/>
    <col min="16097" max="16097" width="54.85546875" style="31" bestFit="1" customWidth="1"/>
    <col min="16098" max="16098" width="13.42578125" style="31" customWidth="1"/>
    <col min="16099" max="16099" width="7.140625" style="31" customWidth="1"/>
    <col min="16100" max="16100" width="14.140625" style="31" customWidth="1"/>
    <col min="16101" max="16101" width="13.42578125" style="31" bestFit="1" customWidth="1"/>
    <col min="16102" max="16103" width="0" style="31" hidden="1" customWidth="1"/>
    <col min="16104" max="16104" width="9.140625" style="31" customWidth="1"/>
    <col min="16105" max="16105" width="11.140625" style="31" bestFit="1" customWidth="1"/>
    <col min="16106" max="16106" width="13.140625" style="31" bestFit="1" customWidth="1"/>
    <col min="16107" max="16107" width="11.140625" style="31" bestFit="1" customWidth="1"/>
    <col min="16108" max="16108" width="11.85546875" style="31" bestFit="1" customWidth="1"/>
    <col min="16109" max="16110" width="8.85546875" style="31"/>
    <col min="16111" max="16111" width="0" style="31" hidden="1" customWidth="1"/>
    <col min="16112" max="16112" width="8.85546875" style="31"/>
    <col min="16113" max="16113" width="9.140625" style="31" bestFit="1" customWidth="1"/>
    <col min="16114" max="16114" width="5.140625" style="31" bestFit="1" customWidth="1"/>
    <col min="16115" max="16115" width="8.42578125" style="31" bestFit="1" customWidth="1"/>
    <col min="16116" max="16116" width="6.140625" style="31" bestFit="1" customWidth="1"/>
    <col min="16117" max="16117" width="8.140625" style="31" bestFit="1" customWidth="1"/>
    <col min="16118" max="16384" width="8.85546875" style="31"/>
  </cols>
  <sheetData>
    <row r="1" spans="1:5" x14ac:dyDescent="0.25">
      <c r="A1" s="1" t="s">
        <v>93</v>
      </c>
      <c r="B1" s="41"/>
      <c r="C1" s="41"/>
      <c r="D1" s="41"/>
      <c r="E1" s="41"/>
    </row>
    <row r="2" spans="1:5" s="64" customFormat="1" ht="15" x14ac:dyDescent="0.25">
      <c r="A2" s="17" t="s">
        <v>1</v>
      </c>
      <c r="B2" s="54" t="s">
        <v>114</v>
      </c>
      <c r="C2" s="54" t="s">
        <v>113</v>
      </c>
      <c r="D2" s="42" t="s">
        <v>98</v>
      </c>
      <c r="E2" s="57">
        <v>2024</v>
      </c>
    </row>
    <row r="3" spans="1:5" x14ac:dyDescent="0.25">
      <c r="A3" s="32" t="s">
        <v>52</v>
      </c>
      <c r="B3" s="55">
        <v>7902</v>
      </c>
      <c r="C3" s="55">
        <v>9178</v>
      </c>
      <c r="D3" s="44">
        <v>11760</v>
      </c>
      <c r="E3" s="43">
        <v>27253</v>
      </c>
    </row>
    <row r="4" spans="1:5" x14ac:dyDescent="0.25">
      <c r="A4" s="32" t="s">
        <v>56</v>
      </c>
      <c r="B4" s="55">
        <f>9729</f>
        <v>9729</v>
      </c>
      <c r="C4" s="55">
        <v>10365</v>
      </c>
      <c r="D4" s="44">
        <v>11686</v>
      </c>
      <c r="E4" s="43">
        <v>12476</v>
      </c>
    </row>
    <row r="5" spans="1:5" x14ac:dyDescent="0.25">
      <c r="A5" s="32" t="s">
        <v>57</v>
      </c>
      <c r="B5" s="55">
        <v>184</v>
      </c>
      <c r="C5" s="55">
        <v>0</v>
      </c>
      <c r="D5" s="44">
        <v>0</v>
      </c>
      <c r="E5" s="43">
        <v>486</v>
      </c>
    </row>
    <row r="6" spans="1:5" x14ac:dyDescent="0.25">
      <c r="A6" s="32" t="s">
        <v>58</v>
      </c>
      <c r="B6" s="55">
        <v>585</v>
      </c>
      <c r="C6" s="55">
        <f>4317+1</f>
        <v>4318</v>
      </c>
      <c r="D6" s="44">
        <v>4404</v>
      </c>
      <c r="E6" s="43">
        <v>7305</v>
      </c>
    </row>
    <row r="7" spans="1:5" x14ac:dyDescent="0.25">
      <c r="A7" s="32" t="s">
        <v>59</v>
      </c>
      <c r="B7" s="55">
        <v>-4</v>
      </c>
      <c r="C7" s="55">
        <v>-84</v>
      </c>
      <c r="D7" s="44">
        <v>-571</v>
      </c>
      <c r="E7" s="43">
        <v>-592</v>
      </c>
    </row>
    <row r="8" spans="1:5" x14ac:dyDescent="0.25">
      <c r="A8" s="32" t="s">
        <v>60</v>
      </c>
      <c r="B8" s="55">
        <v>1042</v>
      </c>
      <c r="C8" s="55">
        <v>3088</v>
      </c>
      <c r="D8" s="44">
        <v>4610</v>
      </c>
      <c r="E8" s="43">
        <v>4214</v>
      </c>
    </row>
    <row r="9" spans="1:5" x14ac:dyDescent="0.25">
      <c r="A9" s="32" t="s">
        <v>61</v>
      </c>
      <c r="B9" s="55">
        <v>2728</v>
      </c>
      <c r="C9" s="55">
        <v>3873</v>
      </c>
      <c r="D9" s="44">
        <v>8923</v>
      </c>
      <c r="E9" s="43">
        <v>8252</v>
      </c>
    </row>
    <row r="10" spans="1:5" x14ac:dyDescent="0.25">
      <c r="A10" s="32" t="s">
        <v>62</v>
      </c>
      <c r="B10" s="55">
        <v>1228</v>
      </c>
      <c r="C10" s="55">
        <f>-768-2</f>
        <v>-770</v>
      </c>
      <c r="D10" s="44">
        <v>-483</v>
      </c>
      <c r="E10" s="45">
        <v>-190</v>
      </c>
    </row>
    <row r="11" spans="1:5" x14ac:dyDescent="0.25">
      <c r="A11" s="32" t="s">
        <v>63</v>
      </c>
      <c r="B11" s="55">
        <v>0</v>
      </c>
      <c r="C11" s="55">
        <v>-560</v>
      </c>
      <c r="D11" s="44">
        <v>0</v>
      </c>
      <c r="E11" s="45">
        <v>24</v>
      </c>
    </row>
    <row r="12" spans="1:5" x14ac:dyDescent="0.25">
      <c r="A12" s="32" t="s">
        <v>64</v>
      </c>
      <c r="B12" s="55">
        <v>-35</v>
      </c>
      <c r="C12" s="55">
        <v>-448</v>
      </c>
      <c r="D12" s="44">
        <v>3460</v>
      </c>
      <c r="E12" s="45">
        <v>603</v>
      </c>
    </row>
    <row r="13" spans="1:5" x14ac:dyDescent="0.25">
      <c r="A13" s="3" t="s">
        <v>65</v>
      </c>
      <c r="B13" s="47">
        <f>SUM(B3:B12)</f>
        <v>23359</v>
      </c>
      <c r="C13" s="47">
        <f>SUM(C3:C12)</f>
        <v>28960</v>
      </c>
      <c r="D13" s="47">
        <v>43789</v>
      </c>
      <c r="E13" s="46">
        <v>59831</v>
      </c>
    </row>
    <row r="14" spans="1:5" x14ac:dyDescent="0.25">
      <c r="A14" s="32" t="s">
        <v>66</v>
      </c>
      <c r="B14" s="55">
        <v>-20896</v>
      </c>
      <c r="C14" s="55">
        <v>-31652</v>
      </c>
      <c r="D14" s="44">
        <v>-7198</v>
      </c>
      <c r="E14" s="45">
        <v>25355</v>
      </c>
    </row>
    <row r="15" spans="1:5" x14ac:dyDescent="0.25">
      <c r="A15" s="32" t="s">
        <v>67</v>
      </c>
      <c r="B15" s="55">
        <v>-7044</v>
      </c>
      <c r="C15" s="55">
        <f>-5876</f>
        <v>-5876</v>
      </c>
      <c r="D15" s="44">
        <v>1033</v>
      </c>
      <c r="E15" s="45">
        <v>-4937</v>
      </c>
    </row>
    <row r="16" spans="1:5" x14ac:dyDescent="0.25">
      <c r="A16" s="32" t="s">
        <v>68</v>
      </c>
      <c r="B16" s="55">
        <v>-1445</v>
      </c>
      <c r="C16" s="55">
        <v>1233</v>
      </c>
      <c r="D16" s="44">
        <v>-4007</v>
      </c>
      <c r="E16" s="45">
        <v>-1241</v>
      </c>
    </row>
    <row r="17" spans="1:5" x14ac:dyDescent="0.25">
      <c r="A17" s="32" t="s">
        <v>69</v>
      </c>
      <c r="B17" s="55">
        <v>6281</v>
      </c>
      <c r="C17" s="55">
        <v>116</v>
      </c>
      <c r="D17" s="44">
        <v>-2684</v>
      </c>
      <c r="E17" s="45">
        <v>8351</v>
      </c>
    </row>
    <row r="18" spans="1:5" x14ac:dyDescent="0.25">
      <c r="A18" s="32" t="s">
        <v>70</v>
      </c>
      <c r="B18" s="55">
        <v>12780</v>
      </c>
      <c r="C18" s="55">
        <v>3138</v>
      </c>
      <c r="D18" s="44">
        <v>15213</v>
      </c>
      <c r="E18" s="45">
        <v>-600</v>
      </c>
    </row>
    <row r="19" spans="1:5" x14ac:dyDescent="0.25">
      <c r="A19" s="3" t="s">
        <v>71</v>
      </c>
      <c r="B19" s="47">
        <f>SUM(B14:B18)</f>
        <v>-10324</v>
      </c>
      <c r="C19" s="47">
        <f>SUM(C14:C18)</f>
        <v>-33041</v>
      </c>
      <c r="D19" s="47">
        <v>2357</v>
      </c>
      <c r="E19" s="46">
        <v>26928</v>
      </c>
    </row>
    <row r="20" spans="1:5" x14ac:dyDescent="0.25">
      <c r="A20" s="31" t="s">
        <v>72</v>
      </c>
      <c r="B20" s="55">
        <v>-3055</v>
      </c>
      <c r="C20" s="55">
        <v>-2879</v>
      </c>
      <c r="D20" s="44">
        <v>-4269</v>
      </c>
      <c r="E20" s="45">
        <v>-8690</v>
      </c>
    </row>
    <row r="21" spans="1:5" x14ac:dyDescent="0.25">
      <c r="A21" s="31" t="s">
        <v>73</v>
      </c>
      <c r="B21" s="55">
        <v>-750</v>
      </c>
      <c r="C21" s="55">
        <v>-3114</v>
      </c>
      <c r="D21" s="44">
        <v>-3688</v>
      </c>
      <c r="E21" s="45">
        <v>-3894</v>
      </c>
    </row>
    <row r="22" spans="1:5" x14ac:dyDescent="0.25">
      <c r="A22" s="31" t="s">
        <v>74</v>
      </c>
      <c r="B22" s="55">
        <v>4</v>
      </c>
      <c r="C22" s="55">
        <v>17</v>
      </c>
      <c r="D22" s="44">
        <v>568</v>
      </c>
      <c r="E22" s="45">
        <v>586</v>
      </c>
    </row>
    <row r="23" spans="1:5" x14ac:dyDescent="0.25">
      <c r="A23" s="33" t="s">
        <v>75</v>
      </c>
      <c r="B23" s="47">
        <f>SUM(B19:B22)+B13</f>
        <v>9234</v>
      </c>
      <c r="C23" s="47">
        <f>SUM(C19:C22)+C13</f>
        <v>-10057</v>
      </c>
      <c r="D23" s="47">
        <v>38757</v>
      </c>
      <c r="E23" s="46">
        <v>74761</v>
      </c>
    </row>
    <row r="24" spans="1:5" x14ac:dyDescent="0.25">
      <c r="A24" s="31" t="s">
        <v>76</v>
      </c>
      <c r="B24" s="55">
        <v>-7790</v>
      </c>
      <c r="C24" s="55">
        <v>-11206</v>
      </c>
      <c r="D24" s="44">
        <v>-12359</v>
      </c>
      <c r="E24" s="45">
        <v>-13068</v>
      </c>
    </row>
    <row r="25" spans="1:5" x14ac:dyDescent="0.25">
      <c r="A25" s="31" t="s">
        <v>77</v>
      </c>
      <c r="B25" s="55">
        <v>1</v>
      </c>
      <c r="C25" s="55">
        <v>32</v>
      </c>
      <c r="D25" s="44">
        <v>203</v>
      </c>
      <c r="E25" s="45">
        <v>259</v>
      </c>
    </row>
    <row r="26" spans="1:5" x14ac:dyDescent="0.25">
      <c r="A26" s="31" t="s">
        <v>78</v>
      </c>
      <c r="B26" s="55">
        <v>-262</v>
      </c>
      <c r="C26" s="55">
        <v>-225</v>
      </c>
      <c r="D26" s="44">
        <v>-347</v>
      </c>
      <c r="E26" s="45">
        <v>-858</v>
      </c>
    </row>
    <row r="27" spans="1:5" x14ac:dyDescent="0.25">
      <c r="A27" s="31" t="s">
        <v>79</v>
      </c>
      <c r="B27" s="55">
        <v>-45006</v>
      </c>
      <c r="C27" s="55">
        <v>-19645</v>
      </c>
      <c r="D27" s="44">
        <v>-21985</v>
      </c>
      <c r="E27" s="45">
        <v>-54812</v>
      </c>
    </row>
    <row r="28" spans="1:5" x14ac:dyDescent="0.25">
      <c r="A28" s="33" t="s">
        <v>80</v>
      </c>
      <c r="B28" s="47">
        <f>SUM(B24:B27)</f>
        <v>-53057</v>
      </c>
      <c r="C28" s="47">
        <f>SUM(C24:C27)</f>
        <v>-31044</v>
      </c>
      <c r="D28" s="47">
        <v>-34488</v>
      </c>
      <c r="E28" s="46">
        <v>-68479</v>
      </c>
    </row>
    <row r="29" spans="1:5" x14ac:dyDescent="0.25">
      <c r="A29" s="31" t="s">
        <v>91</v>
      </c>
      <c r="B29" s="31">
        <v>0</v>
      </c>
      <c r="C29" s="55">
        <v>0</v>
      </c>
      <c r="D29" s="44">
        <v>0</v>
      </c>
      <c r="E29" s="45">
        <v>-748</v>
      </c>
    </row>
    <row r="30" spans="1:5" x14ac:dyDescent="0.25">
      <c r="A30" s="31" t="s">
        <v>81</v>
      </c>
      <c r="B30" s="55">
        <v>0</v>
      </c>
      <c r="C30" s="55">
        <v>-45</v>
      </c>
      <c r="D30" s="44">
        <v>-340</v>
      </c>
      <c r="E30" s="45">
        <v>-3236</v>
      </c>
    </row>
    <row r="31" spans="1:5" x14ac:dyDescent="0.25">
      <c r="A31" s="31" t="s">
        <v>94</v>
      </c>
      <c r="B31" s="55">
        <v>0</v>
      </c>
      <c r="C31" s="55">
        <v>59069</v>
      </c>
      <c r="D31" s="44">
        <v>0</v>
      </c>
      <c r="E31" s="45">
        <v>0</v>
      </c>
    </row>
    <row r="32" spans="1:5" x14ac:dyDescent="0.25">
      <c r="A32" s="31" t="s">
        <v>95</v>
      </c>
      <c r="B32" s="55">
        <v>-2902</v>
      </c>
      <c r="C32" s="55">
        <v>0</v>
      </c>
      <c r="D32" s="44">
        <v>0</v>
      </c>
      <c r="E32" s="45">
        <v>0</v>
      </c>
    </row>
    <row r="33" spans="1:5" x14ac:dyDescent="0.25">
      <c r="A33" s="31" t="s">
        <v>82</v>
      </c>
      <c r="B33" s="55">
        <v>-38</v>
      </c>
      <c r="C33" s="55">
        <v>-600</v>
      </c>
      <c r="D33" s="44">
        <v>-318</v>
      </c>
      <c r="E33" s="45">
        <v>-227</v>
      </c>
    </row>
    <row r="34" spans="1:5" x14ac:dyDescent="0.25">
      <c r="A34" s="31" t="s">
        <v>83</v>
      </c>
      <c r="B34" s="55">
        <v>502</v>
      </c>
      <c r="C34" s="55">
        <v>2402</v>
      </c>
      <c r="D34" s="44">
        <v>1301</v>
      </c>
      <c r="E34" s="45">
        <v>10096</v>
      </c>
    </row>
    <row r="35" spans="1:5" x14ac:dyDescent="0.25">
      <c r="A35" s="31" t="s">
        <v>84</v>
      </c>
      <c r="B35" s="55">
        <v>76534</v>
      </c>
      <c r="C35" s="55">
        <v>13286</v>
      </c>
      <c r="D35" s="44">
        <v>14986</v>
      </c>
      <c r="E35" s="45">
        <v>42190</v>
      </c>
    </row>
    <row r="36" spans="1:5" x14ac:dyDescent="0.25">
      <c r="A36" s="31" t="s">
        <v>85</v>
      </c>
      <c r="B36" s="55">
        <v>-3304</v>
      </c>
      <c r="C36" s="55">
        <v>-25165</v>
      </c>
      <c r="D36" s="44">
        <v>-36207</v>
      </c>
      <c r="E36" s="45">
        <v>-29144</v>
      </c>
    </row>
    <row r="37" spans="1:5" x14ac:dyDescent="0.25">
      <c r="A37" s="31" t="s">
        <v>92</v>
      </c>
      <c r="B37" s="55">
        <v>0</v>
      </c>
      <c r="C37" s="31">
        <v>0</v>
      </c>
      <c r="D37" s="44">
        <v>0</v>
      </c>
      <c r="E37" s="45">
        <v>-10000</v>
      </c>
    </row>
    <row r="38" spans="1:5" x14ac:dyDescent="0.25">
      <c r="A38" s="33" t="s">
        <v>86</v>
      </c>
      <c r="B38" s="47">
        <f>SUM(B29:B37)</f>
        <v>70792</v>
      </c>
      <c r="C38" s="47">
        <f>SUM(C29:C37)</f>
        <v>48947</v>
      </c>
      <c r="D38" s="47">
        <v>-20578</v>
      </c>
      <c r="E38" s="46">
        <v>8931</v>
      </c>
    </row>
    <row r="39" spans="1:5" x14ac:dyDescent="0.25">
      <c r="A39" s="34" t="s">
        <v>87</v>
      </c>
      <c r="B39" s="55">
        <v>-1307</v>
      </c>
      <c r="C39" s="55">
        <v>-1152</v>
      </c>
      <c r="D39" s="44">
        <v>-1331</v>
      </c>
      <c r="E39" s="45">
        <v>1095</v>
      </c>
    </row>
    <row r="40" spans="1:5" x14ac:dyDescent="0.25">
      <c r="A40" s="35" t="s">
        <v>88</v>
      </c>
      <c r="B40" s="37">
        <f>B23+B28+B38+B39</f>
        <v>25662</v>
      </c>
      <c r="C40" s="37">
        <f>C23+C28+C38+C39</f>
        <v>6694</v>
      </c>
      <c r="D40" s="37">
        <v>-17640</v>
      </c>
      <c r="E40" s="46">
        <v>16308</v>
      </c>
    </row>
    <row r="41" spans="1:5" x14ac:dyDescent="0.25">
      <c r="A41" s="35" t="s">
        <v>89</v>
      </c>
      <c r="B41" s="47">
        <v>43135</v>
      </c>
      <c r="C41" s="47">
        <v>68797</v>
      </c>
      <c r="D41" s="47">
        <v>75491</v>
      </c>
      <c r="E41" s="46">
        <v>57851</v>
      </c>
    </row>
    <row r="42" spans="1:5" x14ac:dyDescent="0.25">
      <c r="A42" s="35" t="s">
        <v>90</v>
      </c>
      <c r="B42" s="47">
        <f>C41</f>
        <v>68797</v>
      </c>
      <c r="C42" s="47">
        <f>D41</f>
        <v>75491</v>
      </c>
      <c r="D42" s="47">
        <v>57851</v>
      </c>
      <c r="E42" s="46">
        <v>74159</v>
      </c>
    </row>
    <row r="43" spans="1:5" x14ac:dyDescent="0.25">
      <c r="D43" s="36"/>
      <c r="E43" s="36"/>
    </row>
    <row r="44" spans="1:5" ht="15" x14ac:dyDescent="0.25">
      <c r="A44" s="31" t="s">
        <v>99</v>
      </c>
    </row>
  </sheetData>
  <pageMargins left="0.70866141732283472" right="0.31496062992125984" top="0.74803149606299213" bottom="0.74803149606299213" header="0.31496062992125984" footer="0.31496062992125984"/>
  <pageSetup paperSize="9" scale="60" orientation="landscape" r:id="rId1"/>
  <headerFooter alignWithMargins="0">
    <oddHeader>&amp;L&amp;"Arial,Bold"CICOR Technologies&amp;RGroup Finance</oddHeader>
    <oddFooter>&amp;L&amp;F / &amp;A | bry | &amp;D&amp;R&amp;P |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A7BD9-B76F-4C26-938D-B9AA042ED6A4}">
  <dimension ref="A1:E37"/>
  <sheetViews>
    <sheetView zoomScaleNormal="100" workbookViewId="0">
      <selection activeCell="E30" sqref="E30"/>
    </sheetView>
  </sheetViews>
  <sheetFormatPr baseColWidth="10" defaultColWidth="8.85546875" defaultRowHeight="13.5" x14ac:dyDescent="0.25"/>
  <cols>
    <col min="1" max="1" width="54.85546875" style="31" customWidth="1"/>
    <col min="2" max="2" width="16" style="64" customWidth="1"/>
    <col min="3" max="3" width="18" style="64" customWidth="1"/>
    <col min="4" max="4" width="18" style="67" customWidth="1"/>
    <col min="5" max="5" width="18" style="64" customWidth="1"/>
    <col min="6" max="224" width="8.85546875" style="31"/>
    <col min="225" max="225" width="54.85546875" style="31" bestFit="1" customWidth="1"/>
    <col min="226" max="226" width="13.42578125" style="31" customWidth="1"/>
    <col min="227" max="227" width="7.140625" style="31" customWidth="1"/>
    <col min="228" max="228" width="14.140625" style="31" customWidth="1"/>
    <col min="229" max="229" width="13.42578125" style="31" bestFit="1" customWidth="1"/>
    <col min="230" max="231" width="0" style="31" hidden="1" customWidth="1"/>
    <col min="232" max="232" width="9.140625" style="31" customWidth="1"/>
    <col min="233" max="233" width="11.140625" style="31" bestFit="1" customWidth="1"/>
    <col min="234" max="234" width="13.140625" style="31" bestFit="1" customWidth="1"/>
    <col min="235" max="235" width="11.140625" style="31" bestFit="1" customWidth="1"/>
    <col min="236" max="236" width="11.85546875" style="31" bestFit="1" customWidth="1"/>
    <col min="237" max="238" width="8.85546875" style="31"/>
    <col min="239" max="239" width="0" style="31" hidden="1" customWidth="1"/>
    <col min="240" max="240" width="8.85546875" style="31"/>
    <col min="241" max="241" width="9.140625" style="31" bestFit="1" customWidth="1"/>
    <col min="242" max="242" width="5.140625" style="31" bestFit="1" customWidth="1"/>
    <col min="243" max="243" width="8.42578125" style="31" bestFit="1" customWidth="1"/>
    <col min="244" max="244" width="6.140625" style="31" bestFit="1" customWidth="1"/>
    <col min="245" max="245" width="8.140625" style="31" bestFit="1" customWidth="1"/>
    <col min="246" max="480" width="8.85546875" style="31"/>
    <col min="481" max="481" width="54.85546875" style="31" bestFit="1" customWidth="1"/>
    <col min="482" max="482" width="13.42578125" style="31" customWidth="1"/>
    <col min="483" max="483" width="7.140625" style="31" customWidth="1"/>
    <col min="484" max="484" width="14.140625" style="31" customWidth="1"/>
    <col min="485" max="485" width="13.42578125" style="31" bestFit="1" customWidth="1"/>
    <col min="486" max="487" width="0" style="31" hidden="1" customWidth="1"/>
    <col min="488" max="488" width="9.140625" style="31" customWidth="1"/>
    <col min="489" max="489" width="11.140625" style="31" bestFit="1" customWidth="1"/>
    <col min="490" max="490" width="13.140625" style="31" bestFit="1" customWidth="1"/>
    <col min="491" max="491" width="11.140625" style="31" bestFit="1" customWidth="1"/>
    <col min="492" max="492" width="11.85546875" style="31" bestFit="1" customWidth="1"/>
    <col min="493" max="494" width="8.85546875" style="31"/>
    <col min="495" max="495" width="0" style="31" hidden="1" customWidth="1"/>
    <col min="496" max="496" width="8.85546875" style="31"/>
    <col min="497" max="497" width="9.140625" style="31" bestFit="1" customWidth="1"/>
    <col min="498" max="498" width="5.140625" style="31" bestFit="1" customWidth="1"/>
    <col min="499" max="499" width="8.42578125" style="31" bestFit="1" customWidth="1"/>
    <col min="500" max="500" width="6.140625" style="31" bestFit="1" customWidth="1"/>
    <col min="501" max="501" width="8.140625" style="31" bestFit="1" customWidth="1"/>
    <col min="502" max="736" width="8.85546875" style="31"/>
    <col min="737" max="737" width="54.85546875" style="31" bestFit="1" customWidth="1"/>
    <col min="738" max="738" width="13.42578125" style="31" customWidth="1"/>
    <col min="739" max="739" width="7.140625" style="31" customWidth="1"/>
    <col min="740" max="740" width="14.140625" style="31" customWidth="1"/>
    <col min="741" max="741" width="13.42578125" style="31" bestFit="1" customWidth="1"/>
    <col min="742" max="743" width="0" style="31" hidden="1" customWidth="1"/>
    <col min="744" max="744" width="9.140625" style="31" customWidth="1"/>
    <col min="745" max="745" width="11.140625" style="31" bestFit="1" customWidth="1"/>
    <col min="746" max="746" width="13.140625" style="31" bestFit="1" customWidth="1"/>
    <col min="747" max="747" width="11.140625" style="31" bestFit="1" customWidth="1"/>
    <col min="748" max="748" width="11.85546875" style="31" bestFit="1" customWidth="1"/>
    <col min="749" max="750" width="8.85546875" style="31"/>
    <col min="751" max="751" width="0" style="31" hidden="1" customWidth="1"/>
    <col min="752" max="752" width="8.85546875" style="31"/>
    <col min="753" max="753" width="9.140625" style="31" bestFit="1" customWidth="1"/>
    <col min="754" max="754" width="5.140625" style="31" bestFit="1" customWidth="1"/>
    <col min="755" max="755" width="8.42578125" style="31" bestFit="1" customWidth="1"/>
    <col min="756" max="756" width="6.140625" style="31" bestFit="1" customWidth="1"/>
    <col min="757" max="757" width="8.140625" style="31" bestFit="1" customWidth="1"/>
    <col min="758" max="992" width="8.85546875" style="31"/>
    <col min="993" max="993" width="54.85546875" style="31" bestFit="1" customWidth="1"/>
    <col min="994" max="994" width="13.42578125" style="31" customWidth="1"/>
    <col min="995" max="995" width="7.140625" style="31" customWidth="1"/>
    <col min="996" max="996" width="14.140625" style="31" customWidth="1"/>
    <col min="997" max="997" width="13.42578125" style="31" bestFit="1" customWidth="1"/>
    <col min="998" max="999" width="0" style="31" hidden="1" customWidth="1"/>
    <col min="1000" max="1000" width="9.140625" style="31" customWidth="1"/>
    <col min="1001" max="1001" width="11.140625" style="31" bestFit="1" customWidth="1"/>
    <col min="1002" max="1002" width="13.140625" style="31" bestFit="1" customWidth="1"/>
    <col min="1003" max="1003" width="11.140625" style="31" bestFit="1" customWidth="1"/>
    <col min="1004" max="1004" width="11.85546875" style="31" bestFit="1" customWidth="1"/>
    <col min="1005" max="1006" width="8.85546875" style="31"/>
    <col min="1007" max="1007" width="0" style="31" hidden="1" customWidth="1"/>
    <col min="1008" max="1008" width="8.85546875" style="31"/>
    <col min="1009" max="1009" width="9.140625" style="31" bestFit="1" customWidth="1"/>
    <col min="1010" max="1010" width="5.140625" style="31" bestFit="1" customWidth="1"/>
    <col min="1011" max="1011" width="8.42578125" style="31" bestFit="1" customWidth="1"/>
    <col min="1012" max="1012" width="6.140625" style="31" bestFit="1" customWidth="1"/>
    <col min="1013" max="1013" width="8.140625" style="31" bestFit="1" customWidth="1"/>
    <col min="1014" max="1248" width="8.85546875" style="31"/>
    <col min="1249" max="1249" width="54.85546875" style="31" bestFit="1" customWidth="1"/>
    <col min="1250" max="1250" width="13.42578125" style="31" customWidth="1"/>
    <col min="1251" max="1251" width="7.140625" style="31" customWidth="1"/>
    <col min="1252" max="1252" width="14.140625" style="31" customWidth="1"/>
    <col min="1253" max="1253" width="13.42578125" style="31" bestFit="1" customWidth="1"/>
    <col min="1254" max="1255" width="0" style="31" hidden="1" customWidth="1"/>
    <col min="1256" max="1256" width="9.140625" style="31" customWidth="1"/>
    <col min="1257" max="1257" width="11.140625" style="31" bestFit="1" customWidth="1"/>
    <col min="1258" max="1258" width="13.140625" style="31" bestFit="1" customWidth="1"/>
    <col min="1259" max="1259" width="11.140625" style="31" bestFit="1" customWidth="1"/>
    <col min="1260" max="1260" width="11.85546875" style="31" bestFit="1" customWidth="1"/>
    <col min="1261" max="1262" width="8.85546875" style="31"/>
    <col min="1263" max="1263" width="0" style="31" hidden="1" customWidth="1"/>
    <col min="1264" max="1264" width="8.85546875" style="31"/>
    <col min="1265" max="1265" width="9.140625" style="31" bestFit="1" customWidth="1"/>
    <col min="1266" max="1266" width="5.140625" style="31" bestFit="1" customWidth="1"/>
    <col min="1267" max="1267" width="8.42578125" style="31" bestFit="1" customWidth="1"/>
    <col min="1268" max="1268" width="6.140625" style="31" bestFit="1" customWidth="1"/>
    <col min="1269" max="1269" width="8.140625" style="31" bestFit="1" customWidth="1"/>
    <col min="1270" max="1504" width="8.85546875" style="31"/>
    <col min="1505" max="1505" width="54.85546875" style="31" bestFit="1" customWidth="1"/>
    <col min="1506" max="1506" width="13.42578125" style="31" customWidth="1"/>
    <col min="1507" max="1507" width="7.140625" style="31" customWidth="1"/>
    <col min="1508" max="1508" width="14.140625" style="31" customWidth="1"/>
    <col min="1509" max="1509" width="13.42578125" style="31" bestFit="1" customWidth="1"/>
    <col min="1510" max="1511" width="0" style="31" hidden="1" customWidth="1"/>
    <col min="1512" max="1512" width="9.140625" style="31" customWidth="1"/>
    <col min="1513" max="1513" width="11.140625" style="31" bestFit="1" customWidth="1"/>
    <col min="1514" max="1514" width="13.140625" style="31" bestFit="1" customWidth="1"/>
    <col min="1515" max="1515" width="11.140625" style="31" bestFit="1" customWidth="1"/>
    <col min="1516" max="1516" width="11.85546875" style="31" bestFit="1" customWidth="1"/>
    <col min="1517" max="1518" width="8.85546875" style="31"/>
    <col min="1519" max="1519" width="0" style="31" hidden="1" customWidth="1"/>
    <col min="1520" max="1520" width="8.85546875" style="31"/>
    <col min="1521" max="1521" width="9.140625" style="31" bestFit="1" customWidth="1"/>
    <col min="1522" max="1522" width="5.140625" style="31" bestFit="1" customWidth="1"/>
    <col min="1523" max="1523" width="8.42578125" style="31" bestFit="1" customWidth="1"/>
    <col min="1524" max="1524" width="6.140625" style="31" bestFit="1" customWidth="1"/>
    <col min="1525" max="1525" width="8.140625" style="31" bestFit="1" customWidth="1"/>
    <col min="1526" max="1760" width="8.85546875" style="31"/>
    <col min="1761" max="1761" width="54.85546875" style="31" bestFit="1" customWidth="1"/>
    <col min="1762" max="1762" width="13.42578125" style="31" customWidth="1"/>
    <col min="1763" max="1763" width="7.140625" style="31" customWidth="1"/>
    <col min="1764" max="1764" width="14.140625" style="31" customWidth="1"/>
    <col min="1765" max="1765" width="13.42578125" style="31" bestFit="1" customWidth="1"/>
    <col min="1766" max="1767" width="0" style="31" hidden="1" customWidth="1"/>
    <col min="1768" max="1768" width="9.140625" style="31" customWidth="1"/>
    <col min="1769" max="1769" width="11.140625" style="31" bestFit="1" customWidth="1"/>
    <col min="1770" max="1770" width="13.140625" style="31" bestFit="1" customWidth="1"/>
    <col min="1771" max="1771" width="11.140625" style="31" bestFit="1" customWidth="1"/>
    <col min="1772" max="1772" width="11.85546875" style="31" bestFit="1" customWidth="1"/>
    <col min="1773" max="1774" width="8.85546875" style="31"/>
    <col min="1775" max="1775" width="0" style="31" hidden="1" customWidth="1"/>
    <col min="1776" max="1776" width="8.85546875" style="31"/>
    <col min="1777" max="1777" width="9.140625" style="31" bestFit="1" customWidth="1"/>
    <col min="1778" max="1778" width="5.140625" style="31" bestFit="1" customWidth="1"/>
    <col min="1779" max="1779" width="8.42578125" style="31" bestFit="1" customWidth="1"/>
    <col min="1780" max="1780" width="6.140625" style="31" bestFit="1" customWidth="1"/>
    <col min="1781" max="1781" width="8.140625" style="31" bestFit="1" customWidth="1"/>
    <col min="1782" max="2016" width="8.85546875" style="31"/>
    <col min="2017" max="2017" width="54.85546875" style="31" bestFit="1" customWidth="1"/>
    <col min="2018" max="2018" width="13.42578125" style="31" customWidth="1"/>
    <col min="2019" max="2019" width="7.140625" style="31" customWidth="1"/>
    <col min="2020" max="2020" width="14.140625" style="31" customWidth="1"/>
    <col min="2021" max="2021" width="13.42578125" style="31" bestFit="1" customWidth="1"/>
    <col min="2022" max="2023" width="0" style="31" hidden="1" customWidth="1"/>
    <col min="2024" max="2024" width="9.140625" style="31" customWidth="1"/>
    <col min="2025" max="2025" width="11.140625" style="31" bestFit="1" customWidth="1"/>
    <col min="2026" max="2026" width="13.140625" style="31" bestFit="1" customWidth="1"/>
    <col min="2027" max="2027" width="11.140625" style="31" bestFit="1" customWidth="1"/>
    <col min="2028" max="2028" width="11.85546875" style="31" bestFit="1" customWidth="1"/>
    <col min="2029" max="2030" width="8.85546875" style="31"/>
    <col min="2031" max="2031" width="0" style="31" hidden="1" customWidth="1"/>
    <col min="2032" max="2032" width="8.85546875" style="31"/>
    <col min="2033" max="2033" width="9.140625" style="31" bestFit="1" customWidth="1"/>
    <col min="2034" max="2034" width="5.140625" style="31" bestFit="1" customWidth="1"/>
    <col min="2035" max="2035" width="8.42578125" style="31" bestFit="1" customWidth="1"/>
    <col min="2036" max="2036" width="6.140625" style="31" bestFit="1" customWidth="1"/>
    <col min="2037" max="2037" width="8.140625" style="31" bestFit="1" customWidth="1"/>
    <col min="2038" max="2272" width="8.85546875" style="31"/>
    <col min="2273" max="2273" width="54.85546875" style="31" bestFit="1" customWidth="1"/>
    <col min="2274" max="2274" width="13.42578125" style="31" customWidth="1"/>
    <col min="2275" max="2275" width="7.140625" style="31" customWidth="1"/>
    <col min="2276" max="2276" width="14.140625" style="31" customWidth="1"/>
    <col min="2277" max="2277" width="13.42578125" style="31" bestFit="1" customWidth="1"/>
    <col min="2278" max="2279" width="0" style="31" hidden="1" customWidth="1"/>
    <col min="2280" max="2280" width="9.140625" style="31" customWidth="1"/>
    <col min="2281" max="2281" width="11.140625" style="31" bestFit="1" customWidth="1"/>
    <col min="2282" max="2282" width="13.140625" style="31" bestFit="1" customWidth="1"/>
    <col min="2283" max="2283" width="11.140625" style="31" bestFit="1" customWidth="1"/>
    <col min="2284" max="2284" width="11.85546875" style="31" bestFit="1" customWidth="1"/>
    <col min="2285" max="2286" width="8.85546875" style="31"/>
    <col min="2287" max="2287" width="0" style="31" hidden="1" customWidth="1"/>
    <col min="2288" max="2288" width="8.85546875" style="31"/>
    <col min="2289" max="2289" width="9.140625" style="31" bestFit="1" customWidth="1"/>
    <col min="2290" max="2290" width="5.140625" style="31" bestFit="1" customWidth="1"/>
    <col min="2291" max="2291" width="8.42578125" style="31" bestFit="1" customWidth="1"/>
    <col min="2292" max="2292" width="6.140625" style="31" bestFit="1" customWidth="1"/>
    <col min="2293" max="2293" width="8.140625" style="31" bestFit="1" customWidth="1"/>
    <col min="2294" max="2528" width="8.85546875" style="31"/>
    <col min="2529" max="2529" width="54.85546875" style="31" bestFit="1" customWidth="1"/>
    <col min="2530" max="2530" width="13.42578125" style="31" customWidth="1"/>
    <col min="2531" max="2531" width="7.140625" style="31" customWidth="1"/>
    <col min="2532" max="2532" width="14.140625" style="31" customWidth="1"/>
    <col min="2533" max="2533" width="13.42578125" style="31" bestFit="1" customWidth="1"/>
    <col min="2534" max="2535" width="0" style="31" hidden="1" customWidth="1"/>
    <col min="2536" max="2536" width="9.140625" style="31" customWidth="1"/>
    <col min="2537" max="2537" width="11.140625" style="31" bestFit="1" customWidth="1"/>
    <col min="2538" max="2538" width="13.140625" style="31" bestFit="1" customWidth="1"/>
    <col min="2539" max="2539" width="11.140625" style="31" bestFit="1" customWidth="1"/>
    <col min="2540" max="2540" width="11.85546875" style="31" bestFit="1" customWidth="1"/>
    <col min="2541" max="2542" width="8.85546875" style="31"/>
    <col min="2543" max="2543" width="0" style="31" hidden="1" customWidth="1"/>
    <col min="2544" max="2544" width="8.85546875" style="31"/>
    <col min="2545" max="2545" width="9.140625" style="31" bestFit="1" customWidth="1"/>
    <col min="2546" max="2546" width="5.140625" style="31" bestFit="1" customWidth="1"/>
    <col min="2547" max="2547" width="8.42578125" style="31" bestFit="1" customWidth="1"/>
    <col min="2548" max="2548" width="6.140625" style="31" bestFit="1" customWidth="1"/>
    <col min="2549" max="2549" width="8.140625" style="31" bestFit="1" customWidth="1"/>
    <col min="2550" max="2784" width="8.85546875" style="31"/>
    <col min="2785" max="2785" width="54.85546875" style="31" bestFit="1" customWidth="1"/>
    <col min="2786" max="2786" width="13.42578125" style="31" customWidth="1"/>
    <col min="2787" max="2787" width="7.140625" style="31" customWidth="1"/>
    <col min="2788" max="2788" width="14.140625" style="31" customWidth="1"/>
    <col min="2789" max="2789" width="13.42578125" style="31" bestFit="1" customWidth="1"/>
    <col min="2790" max="2791" width="0" style="31" hidden="1" customWidth="1"/>
    <col min="2792" max="2792" width="9.140625" style="31" customWidth="1"/>
    <col min="2793" max="2793" width="11.140625" style="31" bestFit="1" customWidth="1"/>
    <col min="2794" max="2794" width="13.140625" style="31" bestFit="1" customWidth="1"/>
    <col min="2795" max="2795" width="11.140625" style="31" bestFit="1" customWidth="1"/>
    <col min="2796" max="2796" width="11.85546875" style="31" bestFit="1" customWidth="1"/>
    <col min="2797" max="2798" width="8.85546875" style="31"/>
    <col min="2799" max="2799" width="0" style="31" hidden="1" customWidth="1"/>
    <col min="2800" max="2800" width="8.85546875" style="31"/>
    <col min="2801" max="2801" width="9.140625" style="31" bestFit="1" customWidth="1"/>
    <col min="2802" max="2802" width="5.140625" style="31" bestFit="1" customWidth="1"/>
    <col min="2803" max="2803" width="8.42578125" style="31" bestFit="1" customWidth="1"/>
    <col min="2804" max="2804" width="6.140625" style="31" bestFit="1" customWidth="1"/>
    <col min="2805" max="2805" width="8.140625" style="31" bestFit="1" customWidth="1"/>
    <col min="2806" max="3040" width="8.85546875" style="31"/>
    <col min="3041" max="3041" width="54.85546875" style="31" bestFit="1" customWidth="1"/>
    <col min="3042" max="3042" width="13.42578125" style="31" customWidth="1"/>
    <col min="3043" max="3043" width="7.140625" style="31" customWidth="1"/>
    <col min="3044" max="3044" width="14.140625" style="31" customWidth="1"/>
    <col min="3045" max="3045" width="13.42578125" style="31" bestFit="1" customWidth="1"/>
    <col min="3046" max="3047" width="0" style="31" hidden="1" customWidth="1"/>
    <col min="3048" max="3048" width="9.140625" style="31" customWidth="1"/>
    <col min="3049" max="3049" width="11.140625" style="31" bestFit="1" customWidth="1"/>
    <col min="3050" max="3050" width="13.140625" style="31" bestFit="1" customWidth="1"/>
    <col min="3051" max="3051" width="11.140625" style="31" bestFit="1" customWidth="1"/>
    <col min="3052" max="3052" width="11.85546875" style="31" bestFit="1" customWidth="1"/>
    <col min="3053" max="3054" width="8.85546875" style="31"/>
    <col min="3055" max="3055" width="0" style="31" hidden="1" customWidth="1"/>
    <col min="3056" max="3056" width="8.85546875" style="31"/>
    <col min="3057" max="3057" width="9.140625" style="31" bestFit="1" customWidth="1"/>
    <col min="3058" max="3058" width="5.140625" style="31" bestFit="1" customWidth="1"/>
    <col min="3059" max="3059" width="8.42578125" style="31" bestFit="1" customWidth="1"/>
    <col min="3060" max="3060" width="6.140625" style="31" bestFit="1" customWidth="1"/>
    <col min="3061" max="3061" width="8.140625" style="31" bestFit="1" customWidth="1"/>
    <col min="3062" max="3296" width="8.85546875" style="31"/>
    <col min="3297" max="3297" width="54.85546875" style="31" bestFit="1" customWidth="1"/>
    <col min="3298" max="3298" width="13.42578125" style="31" customWidth="1"/>
    <col min="3299" max="3299" width="7.140625" style="31" customWidth="1"/>
    <col min="3300" max="3300" width="14.140625" style="31" customWidth="1"/>
    <col min="3301" max="3301" width="13.42578125" style="31" bestFit="1" customWidth="1"/>
    <col min="3302" max="3303" width="0" style="31" hidden="1" customWidth="1"/>
    <col min="3304" max="3304" width="9.140625" style="31" customWidth="1"/>
    <col min="3305" max="3305" width="11.140625" style="31" bestFit="1" customWidth="1"/>
    <col min="3306" max="3306" width="13.140625" style="31" bestFit="1" customWidth="1"/>
    <col min="3307" max="3307" width="11.140625" style="31" bestFit="1" customWidth="1"/>
    <col min="3308" max="3308" width="11.85546875" style="31" bestFit="1" customWidth="1"/>
    <col min="3309" max="3310" width="8.85546875" style="31"/>
    <col min="3311" max="3311" width="0" style="31" hidden="1" customWidth="1"/>
    <col min="3312" max="3312" width="8.85546875" style="31"/>
    <col min="3313" max="3313" width="9.140625" style="31" bestFit="1" customWidth="1"/>
    <col min="3314" max="3314" width="5.140625" style="31" bestFit="1" customWidth="1"/>
    <col min="3315" max="3315" width="8.42578125" style="31" bestFit="1" customWidth="1"/>
    <col min="3316" max="3316" width="6.140625" style="31" bestFit="1" customWidth="1"/>
    <col min="3317" max="3317" width="8.140625" style="31" bestFit="1" customWidth="1"/>
    <col min="3318" max="3552" width="8.85546875" style="31"/>
    <col min="3553" max="3553" width="54.85546875" style="31" bestFit="1" customWidth="1"/>
    <col min="3554" max="3554" width="13.42578125" style="31" customWidth="1"/>
    <col min="3555" max="3555" width="7.140625" style="31" customWidth="1"/>
    <col min="3556" max="3556" width="14.140625" style="31" customWidth="1"/>
    <col min="3557" max="3557" width="13.42578125" style="31" bestFit="1" customWidth="1"/>
    <col min="3558" max="3559" width="0" style="31" hidden="1" customWidth="1"/>
    <col min="3560" max="3560" width="9.140625" style="31" customWidth="1"/>
    <col min="3561" max="3561" width="11.140625" style="31" bestFit="1" customWidth="1"/>
    <col min="3562" max="3562" width="13.140625" style="31" bestFit="1" customWidth="1"/>
    <col min="3563" max="3563" width="11.140625" style="31" bestFit="1" customWidth="1"/>
    <col min="3564" max="3564" width="11.85546875" style="31" bestFit="1" customWidth="1"/>
    <col min="3565" max="3566" width="8.85546875" style="31"/>
    <col min="3567" max="3567" width="0" style="31" hidden="1" customWidth="1"/>
    <col min="3568" max="3568" width="8.85546875" style="31"/>
    <col min="3569" max="3569" width="9.140625" style="31" bestFit="1" customWidth="1"/>
    <col min="3570" max="3570" width="5.140625" style="31" bestFit="1" customWidth="1"/>
    <col min="3571" max="3571" width="8.42578125" style="31" bestFit="1" customWidth="1"/>
    <col min="3572" max="3572" width="6.140625" style="31" bestFit="1" customWidth="1"/>
    <col min="3573" max="3573" width="8.140625" style="31" bestFit="1" customWidth="1"/>
    <col min="3574" max="3808" width="8.85546875" style="31"/>
    <col min="3809" max="3809" width="54.85546875" style="31" bestFit="1" customWidth="1"/>
    <col min="3810" max="3810" width="13.42578125" style="31" customWidth="1"/>
    <col min="3811" max="3811" width="7.140625" style="31" customWidth="1"/>
    <col min="3812" max="3812" width="14.140625" style="31" customWidth="1"/>
    <col min="3813" max="3813" width="13.42578125" style="31" bestFit="1" customWidth="1"/>
    <col min="3814" max="3815" width="0" style="31" hidden="1" customWidth="1"/>
    <col min="3816" max="3816" width="9.140625" style="31" customWidth="1"/>
    <col min="3817" max="3817" width="11.140625" style="31" bestFit="1" customWidth="1"/>
    <col min="3818" max="3818" width="13.140625" style="31" bestFit="1" customWidth="1"/>
    <col min="3819" max="3819" width="11.140625" style="31" bestFit="1" customWidth="1"/>
    <col min="3820" max="3820" width="11.85546875" style="31" bestFit="1" customWidth="1"/>
    <col min="3821" max="3822" width="8.85546875" style="31"/>
    <col min="3823" max="3823" width="0" style="31" hidden="1" customWidth="1"/>
    <col min="3824" max="3824" width="8.85546875" style="31"/>
    <col min="3825" max="3825" width="9.140625" style="31" bestFit="1" customWidth="1"/>
    <col min="3826" max="3826" width="5.140625" style="31" bestFit="1" customWidth="1"/>
    <col min="3827" max="3827" width="8.42578125" style="31" bestFit="1" customWidth="1"/>
    <col min="3828" max="3828" width="6.140625" style="31" bestFit="1" customWidth="1"/>
    <col min="3829" max="3829" width="8.140625" style="31" bestFit="1" customWidth="1"/>
    <col min="3830" max="4064" width="8.85546875" style="31"/>
    <col min="4065" max="4065" width="54.85546875" style="31" bestFit="1" customWidth="1"/>
    <col min="4066" max="4066" width="13.42578125" style="31" customWidth="1"/>
    <col min="4067" max="4067" width="7.140625" style="31" customWidth="1"/>
    <col min="4068" max="4068" width="14.140625" style="31" customWidth="1"/>
    <col min="4069" max="4069" width="13.42578125" style="31" bestFit="1" customWidth="1"/>
    <col min="4070" max="4071" width="0" style="31" hidden="1" customWidth="1"/>
    <col min="4072" max="4072" width="9.140625" style="31" customWidth="1"/>
    <col min="4073" max="4073" width="11.140625" style="31" bestFit="1" customWidth="1"/>
    <col min="4074" max="4074" width="13.140625" style="31" bestFit="1" customWidth="1"/>
    <col min="4075" max="4075" width="11.140625" style="31" bestFit="1" customWidth="1"/>
    <col min="4076" max="4076" width="11.85546875" style="31" bestFit="1" customWidth="1"/>
    <col min="4077" max="4078" width="8.85546875" style="31"/>
    <col min="4079" max="4079" width="0" style="31" hidden="1" customWidth="1"/>
    <col min="4080" max="4080" width="8.85546875" style="31"/>
    <col min="4081" max="4081" width="9.140625" style="31" bestFit="1" customWidth="1"/>
    <col min="4082" max="4082" width="5.140625" style="31" bestFit="1" customWidth="1"/>
    <col min="4083" max="4083" width="8.42578125" style="31" bestFit="1" customWidth="1"/>
    <col min="4084" max="4084" width="6.140625" style="31" bestFit="1" customWidth="1"/>
    <col min="4085" max="4085" width="8.140625" style="31" bestFit="1" customWidth="1"/>
    <col min="4086" max="4320" width="8.85546875" style="31"/>
    <col min="4321" max="4321" width="54.85546875" style="31" bestFit="1" customWidth="1"/>
    <col min="4322" max="4322" width="13.42578125" style="31" customWidth="1"/>
    <col min="4323" max="4323" width="7.140625" style="31" customWidth="1"/>
    <col min="4324" max="4324" width="14.140625" style="31" customWidth="1"/>
    <col min="4325" max="4325" width="13.42578125" style="31" bestFit="1" customWidth="1"/>
    <col min="4326" max="4327" width="0" style="31" hidden="1" customWidth="1"/>
    <col min="4328" max="4328" width="9.140625" style="31" customWidth="1"/>
    <col min="4329" max="4329" width="11.140625" style="31" bestFit="1" customWidth="1"/>
    <col min="4330" max="4330" width="13.140625" style="31" bestFit="1" customWidth="1"/>
    <col min="4331" max="4331" width="11.140625" style="31" bestFit="1" customWidth="1"/>
    <col min="4332" max="4332" width="11.85546875" style="31" bestFit="1" customWidth="1"/>
    <col min="4333" max="4334" width="8.85546875" style="31"/>
    <col min="4335" max="4335" width="0" style="31" hidden="1" customWidth="1"/>
    <col min="4336" max="4336" width="8.85546875" style="31"/>
    <col min="4337" max="4337" width="9.140625" style="31" bestFit="1" customWidth="1"/>
    <col min="4338" max="4338" width="5.140625" style="31" bestFit="1" customWidth="1"/>
    <col min="4339" max="4339" width="8.42578125" style="31" bestFit="1" customWidth="1"/>
    <col min="4340" max="4340" width="6.140625" style="31" bestFit="1" customWidth="1"/>
    <col min="4341" max="4341" width="8.140625" style="31" bestFit="1" customWidth="1"/>
    <col min="4342" max="4576" width="8.85546875" style="31"/>
    <col min="4577" max="4577" width="54.85546875" style="31" bestFit="1" customWidth="1"/>
    <col min="4578" max="4578" width="13.42578125" style="31" customWidth="1"/>
    <col min="4579" max="4579" width="7.140625" style="31" customWidth="1"/>
    <col min="4580" max="4580" width="14.140625" style="31" customWidth="1"/>
    <col min="4581" max="4581" width="13.42578125" style="31" bestFit="1" customWidth="1"/>
    <col min="4582" max="4583" width="0" style="31" hidden="1" customWidth="1"/>
    <col min="4584" max="4584" width="9.140625" style="31" customWidth="1"/>
    <col min="4585" max="4585" width="11.140625" style="31" bestFit="1" customWidth="1"/>
    <col min="4586" max="4586" width="13.140625" style="31" bestFit="1" customWidth="1"/>
    <col min="4587" max="4587" width="11.140625" style="31" bestFit="1" customWidth="1"/>
    <col min="4588" max="4588" width="11.85546875" style="31" bestFit="1" customWidth="1"/>
    <col min="4589" max="4590" width="8.85546875" style="31"/>
    <col min="4591" max="4591" width="0" style="31" hidden="1" customWidth="1"/>
    <col min="4592" max="4592" width="8.85546875" style="31"/>
    <col min="4593" max="4593" width="9.140625" style="31" bestFit="1" customWidth="1"/>
    <col min="4594" max="4594" width="5.140625" style="31" bestFit="1" customWidth="1"/>
    <col min="4595" max="4595" width="8.42578125" style="31" bestFit="1" customWidth="1"/>
    <col min="4596" max="4596" width="6.140625" style="31" bestFit="1" customWidth="1"/>
    <col min="4597" max="4597" width="8.140625" style="31" bestFit="1" customWidth="1"/>
    <col min="4598" max="4832" width="8.85546875" style="31"/>
    <col min="4833" max="4833" width="54.85546875" style="31" bestFit="1" customWidth="1"/>
    <col min="4834" max="4834" width="13.42578125" style="31" customWidth="1"/>
    <col min="4835" max="4835" width="7.140625" style="31" customWidth="1"/>
    <col min="4836" max="4836" width="14.140625" style="31" customWidth="1"/>
    <col min="4837" max="4837" width="13.42578125" style="31" bestFit="1" customWidth="1"/>
    <col min="4838" max="4839" width="0" style="31" hidden="1" customWidth="1"/>
    <col min="4840" max="4840" width="9.140625" style="31" customWidth="1"/>
    <col min="4841" max="4841" width="11.140625" style="31" bestFit="1" customWidth="1"/>
    <col min="4842" max="4842" width="13.140625" style="31" bestFit="1" customWidth="1"/>
    <col min="4843" max="4843" width="11.140625" style="31" bestFit="1" customWidth="1"/>
    <col min="4844" max="4844" width="11.85546875" style="31" bestFit="1" customWidth="1"/>
    <col min="4845" max="4846" width="8.85546875" style="31"/>
    <col min="4847" max="4847" width="0" style="31" hidden="1" customWidth="1"/>
    <col min="4848" max="4848" width="8.85546875" style="31"/>
    <col min="4849" max="4849" width="9.140625" style="31" bestFit="1" customWidth="1"/>
    <col min="4850" max="4850" width="5.140625" style="31" bestFit="1" customWidth="1"/>
    <col min="4851" max="4851" width="8.42578125" style="31" bestFit="1" customWidth="1"/>
    <col min="4852" max="4852" width="6.140625" style="31" bestFit="1" customWidth="1"/>
    <col min="4853" max="4853" width="8.140625" style="31" bestFit="1" customWidth="1"/>
    <col min="4854" max="5088" width="8.85546875" style="31"/>
    <col min="5089" max="5089" width="54.85546875" style="31" bestFit="1" customWidth="1"/>
    <col min="5090" max="5090" width="13.42578125" style="31" customWidth="1"/>
    <col min="5091" max="5091" width="7.140625" style="31" customWidth="1"/>
    <col min="5092" max="5092" width="14.140625" style="31" customWidth="1"/>
    <col min="5093" max="5093" width="13.42578125" style="31" bestFit="1" customWidth="1"/>
    <col min="5094" max="5095" width="0" style="31" hidden="1" customWidth="1"/>
    <col min="5096" max="5096" width="9.140625" style="31" customWidth="1"/>
    <col min="5097" max="5097" width="11.140625" style="31" bestFit="1" customWidth="1"/>
    <col min="5098" max="5098" width="13.140625" style="31" bestFit="1" customWidth="1"/>
    <col min="5099" max="5099" width="11.140625" style="31" bestFit="1" customWidth="1"/>
    <col min="5100" max="5100" width="11.85546875" style="31" bestFit="1" customWidth="1"/>
    <col min="5101" max="5102" width="8.85546875" style="31"/>
    <col min="5103" max="5103" width="0" style="31" hidden="1" customWidth="1"/>
    <col min="5104" max="5104" width="8.85546875" style="31"/>
    <col min="5105" max="5105" width="9.140625" style="31" bestFit="1" customWidth="1"/>
    <col min="5106" max="5106" width="5.140625" style="31" bestFit="1" customWidth="1"/>
    <col min="5107" max="5107" width="8.42578125" style="31" bestFit="1" customWidth="1"/>
    <col min="5108" max="5108" width="6.140625" style="31" bestFit="1" customWidth="1"/>
    <col min="5109" max="5109" width="8.140625" style="31" bestFit="1" customWidth="1"/>
    <col min="5110" max="5344" width="8.85546875" style="31"/>
    <col min="5345" max="5345" width="54.85546875" style="31" bestFit="1" customWidth="1"/>
    <col min="5346" max="5346" width="13.42578125" style="31" customWidth="1"/>
    <col min="5347" max="5347" width="7.140625" style="31" customWidth="1"/>
    <col min="5348" max="5348" width="14.140625" style="31" customWidth="1"/>
    <col min="5349" max="5349" width="13.42578125" style="31" bestFit="1" customWidth="1"/>
    <col min="5350" max="5351" width="0" style="31" hidden="1" customWidth="1"/>
    <col min="5352" max="5352" width="9.140625" style="31" customWidth="1"/>
    <col min="5353" max="5353" width="11.140625" style="31" bestFit="1" customWidth="1"/>
    <col min="5354" max="5354" width="13.140625" style="31" bestFit="1" customWidth="1"/>
    <col min="5355" max="5355" width="11.140625" style="31" bestFit="1" customWidth="1"/>
    <col min="5356" max="5356" width="11.85546875" style="31" bestFit="1" customWidth="1"/>
    <col min="5357" max="5358" width="8.85546875" style="31"/>
    <col min="5359" max="5359" width="0" style="31" hidden="1" customWidth="1"/>
    <col min="5360" max="5360" width="8.85546875" style="31"/>
    <col min="5361" max="5361" width="9.140625" style="31" bestFit="1" customWidth="1"/>
    <col min="5362" max="5362" width="5.140625" style="31" bestFit="1" customWidth="1"/>
    <col min="5363" max="5363" width="8.42578125" style="31" bestFit="1" customWidth="1"/>
    <col min="5364" max="5364" width="6.140625" style="31" bestFit="1" customWidth="1"/>
    <col min="5365" max="5365" width="8.140625" style="31" bestFit="1" customWidth="1"/>
    <col min="5366" max="5600" width="8.85546875" style="31"/>
    <col min="5601" max="5601" width="54.85546875" style="31" bestFit="1" customWidth="1"/>
    <col min="5602" max="5602" width="13.42578125" style="31" customWidth="1"/>
    <col min="5603" max="5603" width="7.140625" style="31" customWidth="1"/>
    <col min="5604" max="5604" width="14.140625" style="31" customWidth="1"/>
    <col min="5605" max="5605" width="13.42578125" style="31" bestFit="1" customWidth="1"/>
    <col min="5606" max="5607" width="0" style="31" hidden="1" customWidth="1"/>
    <col min="5608" max="5608" width="9.140625" style="31" customWidth="1"/>
    <col min="5609" max="5609" width="11.140625" style="31" bestFit="1" customWidth="1"/>
    <col min="5610" max="5610" width="13.140625" style="31" bestFit="1" customWidth="1"/>
    <col min="5611" max="5611" width="11.140625" style="31" bestFit="1" customWidth="1"/>
    <col min="5612" max="5612" width="11.85546875" style="31" bestFit="1" customWidth="1"/>
    <col min="5613" max="5614" width="8.85546875" style="31"/>
    <col min="5615" max="5615" width="0" style="31" hidden="1" customWidth="1"/>
    <col min="5616" max="5616" width="8.85546875" style="31"/>
    <col min="5617" max="5617" width="9.140625" style="31" bestFit="1" customWidth="1"/>
    <col min="5618" max="5618" width="5.140625" style="31" bestFit="1" customWidth="1"/>
    <col min="5619" max="5619" width="8.42578125" style="31" bestFit="1" customWidth="1"/>
    <col min="5620" max="5620" width="6.140625" style="31" bestFit="1" customWidth="1"/>
    <col min="5621" max="5621" width="8.140625" style="31" bestFit="1" customWidth="1"/>
    <col min="5622" max="5856" width="8.85546875" style="31"/>
    <col min="5857" max="5857" width="54.85546875" style="31" bestFit="1" customWidth="1"/>
    <col min="5858" max="5858" width="13.42578125" style="31" customWidth="1"/>
    <col min="5859" max="5859" width="7.140625" style="31" customWidth="1"/>
    <col min="5860" max="5860" width="14.140625" style="31" customWidth="1"/>
    <col min="5861" max="5861" width="13.42578125" style="31" bestFit="1" customWidth="1"/>
    <col min="5862" max="5863" width="0" style="31" hidden="1" customWidth="1"/>
    <col min="5864" max="5864" width="9.140625" style="31" customWidth="1"/>
    <col min="5865" max="5865" width="11.140625" style="31" bestFit="1" customWidth="1"/>
    <col min="5866" max="5866" width="13.140625" style="31" bestFit="1" customWidth="1"/>
    <col min="5867" max="5867" width="11.140625" style="31" bestFit="1" customWidth="1"/>
    <col min="5868" max="5868" width="11.85546875" style="31" bestFit="1" customWidth="1"/>
    <col min="5869" max="5870" width="8.85546875" style="31"/>
    <col min="5871" max="5871" width="0" style="31" hidden="1" customWidth="1"/>
    <col min="5872" max="5872" width="8.85546875" style="31"/>
    <col min="5873" max="5873" width="9.140625" style="31" bestFit="1" customWidth="1"/>
    <col min="5874" max="5874" width="5.140625" style="31" bestFit="1" customWidth="1"/>
    <col min="5875" max="5875" width="8.42578125" style="31" bestFit="1" customWidth="1"/>
    <col min="5876" max="5876" width="6.140625" style="31" bestFit="1" customWidth="1"/>
    <col min="5877" max="5877" width="8.140625" style="31" bestFit="1" customWidth="1"/>
    <col min="5878" max="6112" width="8.85546875" style="31"/>
    <col min="6113" max="6113" width="54.85546875" style="31" bestFit="1" customWidth="1"/>
    <col min="6114" max="6114" width="13.42578125" style="31" customWidth="1"/>
    <col min="6115" max="6115" width="7.140625" style="31" customWidth="1"/>
    <col min="6116" max="6116" width="14.140625" style="31" customWidth="1"/>
    <col min="6117" max="6117" width="13.42578125" style="31" bestFit="1" customWidth="1"/>
    <col min="6118" max="6119" width="0" style="31" hidden="1" customWidth="1"/>
    <col min="6120" max="6120" width="9.140625" style="31" customWidth="1"/>
    <col min="6121" max="6121" width="11.140625" style="31" bestFit="1" customWidth="1"/>
    <col min="6122" max="6122" width="13.140625" style="31" bestFit="1" customWidth="1"/>
    <col min="6123" max="6123" width="11.140625" style="31" bestFit="1" customWidth="1"/>
    <col min="6124" max="6124" width="11.85546875" style="31" bestFit="1" customWidth="1"/>
    <col min="6125" max="6126" width="8.85546875" style="31"/>
    <col min="6127" max="6127" width="0" style="31" hidden="1" customWidth="1"/>
    <col min="6128" max="6128" width="8.85546875" style="31"/>
    <col min="6129" max="6129" width="9.140625" style="31" bestFit="1" customWidth="1"/>
    <col min="6130" max="6130" width="5.140625" style="31" bestFit="1" customWidth="1"/>
    <col min="6131" max="6131" width="8.42578125" style="31" bestFit="1" customWidth="1"/>
    <col min="6132" max="6132" width="6.140625" style="31" bestFit="1" customWidth="1"/>
    <col min="6133" max="6133" width="8.140625" style="31" bestFit="1" customWidth="1"/>
    <col min="6134" max="6368" width="8.85546875" style="31"/>
    <col min="6369" max="6369" width="54.85546875" style="31" bestFit="1" customWidth="1"/>
    <col min="6370" max="6370" width="13.42578125" style="31" customWidth="1"/>
    <col min="6371" max="6371" width="7.140625" style="31" customWidth="1"/>
    <col min="6372" max="6372" width="14.140625" style="31" customWidth="1"/>
    <col min="6373" max="6373" width="13.42578125" style="31" bestFit="1" customWidth="1"/>
    <col min="6374" max="6375" width="0" style="31" hidden="1" customWidth="1"/>
    <col min="6376" max="6376" width="9.140625" style="31" customWidth="1"/>
    <col min="6377" max="6377" width="11.140625" style="31" bestFit="1" customWidth="1"/>
    <col min="6378" max="6378" width="13.140625" style="31" bestFit="1" customWidth="1"/>
    <col min="6379" max="6379" width="11.140625" style="31" bestFit="1" customWidth="1"/>
    <col min="6380" max="6380" width="11.85546875" style="31" bestFit="1" customWidth="1"/>
    <col min="6381" max="6382" width="8.85546875" style="31"/>
    <col min="6383" max="6383" width="0" style="31" hidden="1" customWidth="1"/>
    <col min="6384" max="6384" width="8.85546875" style="31"/>
    <col min="6385" max="6385" width="9.140625" style="31" bestFit="1" customWidth="1"/>
    <col min="6386" max="6386" width="5.140625" style="31" bestFit="1" customWidth="1"/>
    <col min="6387" max="6387" width="8.42578125" style="31" bestFit="1" customWidth="1"/>
    <col min="6388" max="6388" width="6.140625" style="31" bestFit="1" customWidth="1"/>
    <col min="6389" max="6389" width="8.140625" style="31" bestFit="1" customWidth="1"/>
    <col min="6390" max="6624" width="8.85546875" style="31"/>
    <col min="6625" max="6625" width="54.85546875" style="31" bestFit="1" customWidth="1"/>
    <col min="6626" max="6626" width="13.42578125" style="31" customWidth="1"/>
    <col min="6627" max="6627" width="7.140625" style="31" customWidth="1"/>
    <col min="6628" max="6628" width="14.140625" style="31" customWidth="1"/>
    <col min="6629" max="6629" width="13.42578125" style="31" bestFit="1" customWidth="1"/>
    <col min="6630" max="6631" width="0" style="31" hidden="1" customWidth="1"/>
    <col min="6632" max="6632" width="9.140625" style="31" customWidth="1"/>
    <col min="6633" max="6633" width="11.140625" style="31" bestFit="1" customWidth="1"/>
    <col min="6634" max="6634" width="13.140625" style="31" bestFit="1" customWidth="1"/>
    <col min="6635" max="6635" width="11.140625" style="31" bestFit="1" customWidth="1"/>
    <col min="6636" max="6636" width="11.85546875" style="31" bestFit="1" customWidth="1"/>
    <col min="6637" max="6638" width="8.85546875" style="31"/>
    <col min="6639" max="6639" width="0" style="31" hidden="1" customWidth="1"/>
    <col min="6640" max="6640" width="8.85546875" style="31"/>
    <col min="6641" max="6641" width="9.140625" style="31" bestFit="1" customWidth="1"/>
    <col min="6642" max="6642" width="5.140625" style="31" bestFit="1" customWidth="1"/>
    <col min="6643" max="6643" width="8.42578125" style="31" bestFit="1" customWidth="1"/>
    <col min="6644" max="6644" width="6.140625" style="31" bestFit="1" customWidth="1"/>
    <col min="6645" max="6645" width="8.140625" style="31" bestFit="1" customWidth="1"/>
    <col min="6646" max="6880" width="8.85546875" style="31"/>
    <col min="6881" max="6881" width="54.85546875" style="31" bestFit="1" customWidth="1"/>
    <col min="6882" max="6882" width="13.42578125" style="31" customWidth="1"/>
    <col min="6883" max="6883" width="7.140625" style="31" customWidth="1"/>
    <col min="6884" max="6884" width="14.140625" style="31" customWidth="1"/>
    <col min="6885" max="6885" width="13.42578125" style="31" bestFit="1" customWidth="1"/>
    <col min="6886" max="6887" width="0" style="31" hidden="1" customWidth="1"/>
    <col min="6888" max="6888" width="9.140625" style="31" customWidth="1"/>
    <col min="6889" max="6889" width="11.140625" style="31" bestFit="1" customWidth="1"/>
    <col min="6890" max="6890" width="13.140625" style="31" bestFit="1" customWidth="1"/>
    <col min="6891" max="6891" width="11.140625" style="31" bestFit="1" customWidth="1"/>
    <col min="6892" max="6892" width="11.85546875" style="31" bestFit="1" customWidth="1"/>
    <col min="6893" max="6894" width="8.85546875" style="31"/>
    <col min="6895" max="6895" width="0" style="31" hidden="1" customWidth="1"/>
    <col min="6896" max="6896" width="8.85546875" style="31"/>
    <col min="6897" max="6897" width="9.140625" style="31" bestFit="1" customWidth="1"/>
    <col min="6898" max="6898" width="5.140625" style="31" bestFit="1" customWidth="1"/>
    <col min="6899" max="6899" width="8.42578125" style="31" bestFit="1" customWidth="1"/>
    <col min="6900" max="6900" width="6.140625" style="31" bestFit="1" customWidth="1"/>
    <col min="6901" max="6901" width="8.140625" style="31" bestFit="1" customWidth="1"/>
    <col min="6902" max="7136" width="8.85546875" style="31"/>
    <col min="7137" max="7137" width="54.85546875" style="31" bestFit="1" customWidth="1"/>
    <col min="7138" max="7138" width="13.42578125" style="31" customWidth="1"/>
    <col min="7139" max="7139" width="7.140625" style="31" customWidth="1"/>
    <col min="7140" max="7140" width="14.140625" style="31" customWidth="1"/>
    <col min="7141" max="7141" width="13.42578125" style="31" bestFit="1" customWidth="1"/>
    <col min="7142" max="7143" width="0" style="31" hidden="1" customWidth="1"/>
    <col min="7144" max="7144" width="9.140625" style="31" customWidth="1"/>
    <col min="7145" max="7145" width="11.140625" style="31" bestFit="1" customWidth="1"/>
    <col min="7146" max="7146" width="13.140625" style="31" bestFit="1" customWidth="1"/>
    <col min="7147" max="7147" width="11.140625" style="31" bestFit="1" customWidth="1"/>
    <col min="7148" max="7148" width="11.85546875" style="31" bestFit="1" customWidth="1"/>
    <col min="7149" max="7150" width="8.85546875" style="31"/>
    <col min="7151" max="7151" width="0" style="31" hidden="1" customWidth="1"/>
    <col min="7152" max="7152" width="8.85546875" style="31"/>
    <col min="7153" max="7153" width="9.140625" style="31" bestFit="1" customWidth="1"/>
    <col min="7154" max="7154" width="5.140625" style="31" bestFit="1" customWidth="1"/>
    <col min="7155" max="7155" width="8.42578125" style="31" bestFit="1" customWidth="1"/>
    <col min="7156" max="7156" width="6.140625" style="31" bestFit="1" customWidth="1"/>
    <col min="7157" max="7157" width="8.140625" style="31" bestFit="1" customWidth="1"/>
    <col min="7158" max="7392" width="8.85546875" style="31"/>
    <col min="7393" max="7393" width="54.85546875" style="31" bestFit="1" customWidth="1"/>
    <col min="7394" max="7394" width="13.42578125" style="31" customWidth="1"/>
    <col min="7395" max="7395" width="7.140625" style="31" customWidth="1"/>
    <col min="7396" max="7396" width="14.140625" style="31" customWidth="1"/>
    <col min="7397" max="7397" width="13.42578125" style="31" bestFit="1" customWidth="1"/>
    <col min="7398" max="7399" width="0" style="31" hidden="1" customWidth="1"/>
    <col min="7400" max="7400" width="9.140625" style="31" customWidth="1"/>
    <col min="7401" max="7401" width="11.140625" style="31" bestFit="1" customWidth="1"/>
    <col min="7402" max="7402" width="13.140625" style="31" bestFit="1" customWidth="1"/>
    <col min="7403" max="7403" width="11.140625" style="31" bestFit="1" customWidth="1"/>
    <col min="7404" max="7404" width="11.85546875" style="31" bestFit="1" customWidth="1"/>
    <col min="7405" max="7406" width="8.85546875" style="31"/>
    <col min="7407" max="7407" width="0" style="31" hidden="1" customWidth="1"/>
    <col min="7408" max="7408" width="8.85546875" style="31"/>
    <col min="7409" max="7409" width="9.140625" style="31" bestFit="1" customWidth="1"/>
    <col min="7410" max="7410" width="5.140625" style="31" bestFit="1" customWidth="1"/>
    <col min="7411" max="7411" width="8.42578125" style="31" bestFit="1" customWidth="1"/>
    <col min="7412" max="7412" width="6.140625" style="31" bestFit="1" customWidth="1"/>
    <col min="7413" max="7413" width="8.140625" style="31" bestFit="1" customWidth="1"/>
    <col min="7414" max="7648" width="8.85546875" style="31"/>
    <col min="7649" max="7649" width="54.85546875" style="31" bestFit="1" customWidth="1"/>
    <col min="7650" max="7650" width="13.42578125" style="31" customWidth="1"/>
    <col min="7651" max="7651" width="7.140625" style="31" customWidth="1"/>
    <col min="7652" max="7652" width="14.140625" style="31" customWidth="1"/>
    <col min="7653" max="7653" width="13.42578125" style="31" bestFit="1" customWidth="1"/>
    <col min="7654" max="7655" width="0" style="31" hidden="1" customWidth="1"/>
    <col min="7656" max="7656" width="9.140625" style="31" customWidth="1"/>
    <col min="7657" max="7657" width="11.140625" style="31" bestFit="1" customWidth="1"/>
    <col min="7658" max="7658" width="13.140625" style="31" bestFit="1" customWidth="1"/>
    <col min="7659" max="7659" width="11.140625" style="31" bestFit="1" customWidth="1"/>
    <col min="7660" max="7660" width="11.85546875" style="31" bestFit="1" customWidth="1"/>
    <col min="7661" max="7662" width="8.85546875" style="31"/>
    <col min="7663" max="7663" width="0" style="31" hidden="1" customWidth="1"/>
    <col min="7664" max="7664" width="8.85546875" style="31"/>
    <col min="7665" max="7665" width="9.140625" style="31" bestFit="1" customWidth="1"/>
    <col min="7666" max="7666" width="5.140625" style="31" bestFit="1" customWidth="1"/>
    <col min="7667" max="7667" width="8.42578125" style="31" bestFit="1" customWidth="1"/>
    <col min="7668" max="7668" width="6.140625" style="31" bestFit="1" customWidth="1"/>
    <col min="7669" max="7669" width="8.140625" style="31" bestFit="1" customWidth="1"/>
    <col min="7670" max="7904" width="8.85546875" style="31"/>
    <col min="7905" max="7905" width="54.85546875" style="31" bestFit="1" customWidth="1"/>
    <col min="7906" max="7906" width="13.42578125" style="31" customWidth="1"/>
    <col min="7907" max="7907" width="7.140625" style="31" customWidth="1"/>
    <col min="7908" max="7908" width="14.140625" style="31" customWidth="1"/>
    <col min="7909" max="7909" width="13.42578125" style="31" bestFit="1" customWidth="1"/>
    <col min="7910" max="7911" width="0" style="31" hidden="1" customWidth="1"/>
    <col min="7912" max="7912" width="9.140625" style="31" customWidth="1"/>
    <col min="7913" max="7913" width="11.140625" style="31" bestFit="1" customWidth="1"/>
    <col min="7914" max="7914" width="13.140625" style="31" bestFit="1" customWidth="1"/>
    <col min="7915" max="7915" width="11.140625" style="31" bestFit="1" customWidth="1"/>
    <col min="7916" max="7916" width="11.85546875" style="31" bestFit="1" customWidth="1"/>
    <col min="7917" max="7918" width="8.85546875" style="31"/>
    <col min="7919" max="7919" width="0" style="31" hidden="1" customWidth="1"/>
    <col min="7920" max="7920" width="8.85546875" style="31"/>
    <col min="7921" max="7921" width="9.140625" style="31" bestFit="1" customWidth="1"/>
    <col min="7922" max="7922" width="5.140625" style="31" bestFit="1" customWidth="1"/>
    <col min="7923" max="7923" width="8.42578125" style="31" bestFit="1" customWidth="1"/>
    <col min="7924" max="7924" width="6.140625" style="31" bestFit="1" customWidth="1"/>
    <col min="7925" max="7925" width="8.140625" style="31" bestFit="1" customWidth="1"/>
    <col min="7926" max="8160" width="8.85546875" style="31"/>
    <col min="8161" max="8161" width="54.85546875" style="31" bestFit="1" customWidth="1"/>
    <col min="8162" max="8162" width="13.42578125" style="31" customWidth="1"/>
    <col min="8163" max="8163" width="7.140625" style="31" customWidth="1"/>
    <col min="8164" max="8164" width="14.140625" style="31" customWidth="1"/>
    <col min="8165" max="8165" width="13.42578125" style="31" bestFit="1" customWidth="1"/>
    <col min="8166" max="8167" width="0" style="31" hidden="1" customWidth="1"/>
    <col min="8168" max="8168" width="9.140625" style="31" customWidth="1"/>
    <col min="8169" max="8169" width="11.140625" style="31" bestFit="1" customWidth="1"/>
    <col min="8170" max="8170" width="13.140625" style="31" bestFit="1" customWidth="1"/>
    <col min="8171" max="8171" width="11.140625" style="31" bestFit="1" customWidth="1"/>
    <col min="8172" max="8172" width="11.85546875" style="31" bestFit="1" customWidth="1"/>
    <col min="8173" max="8174" width="8.85546875" style="31"/>
    <col min="8175" max="8175" width="0" style="31" hidden="1" customWidth="1"/>
    <col min="8176" max="8176" width="8.85546875" style="31"/>
    <col min="8177" max="8177" width="9.140625" style="31" bestFit="1" customWidth="1"/>
    <col min="8178" max="8178" width="5.140625" style="31" bestFit="1" customWidth="1"/>
    <col min="8179" max="8179" width="8.42578125" style="31" bestFit="1" customWidth="1"/>
    <col min="8180" max="8180" width="6.140625" style="31" bestFit="1" customWidth="1"/>
    <col min="8181" max="8181" width="8.140625" style="31" bestFit="1" customWidth="1"/>
    <col min="8182" max="8416" width="8.85546875" style="31"/>
    <col min="8417" max="8417" width="54.85546875" style="31" bestFit="1" customWidth="1"/>
    <col min="8418" max="8418" width="13.42578125" style="31" customWidth="1"/>
    <col min="8419" max="8419" width="7.140625" style="31" customWidth="1"/>
    <col min="8420" max="8420" width="14.140625" style="31" customWidth="1"/>
    <col min="8421" max="8421" width="13.42578125" style="31" bestFit="1" customWidth="1"/>
    <col min="8422" max="8423" width="0" style="31" hidden="1" customWidth="1"/>
    <col min="8424" max="8424" width="9.140625" style="31" customWidth="1"/>
    <col min="8425" max="8425" width="11.140625" style="31" bestFit="1" customWidth="1"/>
    <col min="8426" max="8426" width="13.140625" style="31" bestFit="1" customWidth="1"/>
    <col min="8427" max="8427" width="11.140625" style="31" bestFit="1" customWidth="1"/>
    <col min="8428" max="8428" width="11.85546875" style="31" bestFit="1" customWidth="1"/>
    <col min="8429" max="8430" width="8.85546875" style="31"/>
    <col min="8431" max="8431" width="0" style="31" hidden="1" customWidth="1"/>
    <col min="8432" max="8432" width="8.85546875" style="31"/>
    <col min="8433" max="8433" width="9.140625" style="31" bestFit="1" customWidth="1"/>
    <col min="8434" max="8434" width="5.140625" style="31" bestFit="1" customWidth="1"/>
    <col min="8435" max="8435" width="8.42578125" style="31" bestFit="1" customWidth="1"/>
    <col min="8436" max="8436" width="6.140625" style="31" bestFit="1" customWidth="1"/>
    <col min="8437" max="8437" width="8.140625" style="31" bestFit="1" customWidth="1"/>
    <col min="8438" max="8672" width="8.85546875" style="31"/>
    <col min="8673" max="8673" width="54.85546875" style="31" bestFit="1" customWidth="1"/>
    <col min="8674" max="8674" width="13.42578125" style="31" customWidth="1"/>
    <col min="8675" max="8675" width="7.140625" style="31" customWidth="1"/>
    <col min="8676" max="8676" width="14.140625" style="31" customWidth="1"/>
    <col min="8677" max="8677" width="13.42578125" style="31" bestFit="1" customWidth="1"/>
    <col min="8678" max="8679" width="0" style="31" hidden="1" customWidth="1"/>
    <col min="8680" max="8680" width="9.140625" style="31" customWidth="1"/>
    <col min="8681" max="8681" width="11.140625" style="31" bestFit="1" customWidth="1"/>
    <col min="8682" max="8682" width="13.140625" style="31" bestFit="1" customWidth="1"/>
    <col min="8683" max="8683" width="11.140625" style="31" bestFit="1" customWidth="1"/>
    <col min="8684" max="8684" width="11.85546875" style="31" bestFit="1" customWidth="1"/>
    <col min="8685" max="8686" width="8.85546875" style="31"/>
    <col min="8687" max="8687" width="0" style="31" hidden="1" customWidth="1"/>
    <col min="8688" max="8688" width="8.85546875" style="31"/>
    <col min="8689" max="8689" width="9.140625" style="31" bestFit="1" customWidth="1"/>
    <col min="8690" max="8690" width="5.140625" style="31" bestFit="1" customWidth="1"/>
    <col min="8691" max="8691" width="8.42578125" style="31" bestFit="1" customWidth="1"/>
    <col min="8692" max="8692" width="6.140625" style="31" bestFit="1" customWidth="1"/>
    <col min="8693" max="8693" width="8.140625" style="31" bestFit="1" customWidth="1"/>
    <col min="8694" max="8928" width="8.85546875" style="31"/>
    <col min="8929" max="8929" width="54.85546875" style="31" bestFit="1" customWidth="1"/>
    <col min="8930" max="8930" width="13.42578125" style="31" customWidth="1"/>
    <col min="8931" max="8931" width="7.140625" style="31" customWidth="1"/>
    <col min="8932" max="8932" width="14.140625" style="31" customWidth="1"/>
    <col min="8933" max="8933" width="13.42578125" style="31" bestFit="1" customWidth="1"/>
    <col min="8934" max="8935" width="0" style="31" hidden="1" customWidth="1"/>
    <col min="8936" max="8936" width="9.140625" style="31" customWidth="1"/>
    <col min="8937" max="8937" width="11.140625" style="31" bestFit="1" customWidth="1"/>
    <col min="8938" max="8938" width="13.140625" style="31" bestFit="1" customWidth="1"/>
    <col min="8939" max="8939" width="11.140625" style="31" bestFit="1" customWidth="1"/>
    <col min="8940" max="8940" width="11.85546875" style="31" bestFit="1" customWidth="1"/>
    <col min="8941" max="8942" width="8.85546875" style="31"/>
    <col min="8943" max="8943" width="0" style="31" hidden="1" customWidth="1"/>
    <col min="8944" max="8944" width="8.85546875" style="31"/>
    <col min="8945" max="8945" width="9.140625" style="31" bestFit="1" customWidth="1"/>
    <col min="8946" max="8946" width="5.140625" style="31" bestFit="1" customWidth="1"/>
    <col min="8947" max="8947" width="8.42578125" style="31" bestFit="1" customWidth="1"/>
    <col min="8948" max="8948" width="6.140625" style="31" bestFit="1" customWidth="1"/>
    <col min="8949" max="8949" width="8.140625" style="31" bestFit="1" customWidth="1"/>
    <col min="8950" max="9184" width="8.85546875" style="31"/>
    <col min="9185" max="9185" width="54.85546875" style="31" bestFit="1" customWidth="1"/>
    <col min="9186" max="9186" width="13.42578125" style="31" customWidth="1"/>
    <col min="9187" max="9187" width="7.140625" style="31" customWidth="1"/>
    <col min="9188" max="9188" width="14.140625" style="31" customWidth="1"/>
    <col min="9189" max="9189" width="13.42578125" style="31" bestFit="1" customWidth="1"/>
    <col min="9190" max="9191" width="0" style="31" hidden="1" customWidth="1"/>
    <col min="9192" max="9192" width="9.140625" style="31" customWidth="1"/>
    <col min="9193" max="9193" width="11.140625" style="31" bestFit="1" customWidth="1"/>
    <col min="9194" max="9194" width="13.140625" style="31" bestFit="1" customWidth="1"/>
    <col min="9195" max="9195" width="11.140625" style="31" bestFit="1" customWidth="1"/>
    <col min="9196" max="9196" width="11.85546875" style="31" bestFit="1" customWidth="1"/>
    <col min="9197" max="9198" width="8.85546875" style="31"/>
    <col min="9199" max="9199" width="0" style="31" hidden="1" customWidth="1"/>
    <col min="9200" max="9200" width="8.85546875" style="31"/>
    <col min="9201" max="9201" width="9.140625" style="31" bestFit="1" customWidth="1"/>
    <col min="9202" max="9202" width="5.140625" style="31" bestFit="1" customWidth="1"/>
    <col min="9203" max="9203" width="8.42578125" style="31" bestFit="1" customWidth="1"/>
    <col min="9204" max="9204" width="6.140625" style="31" bestFit="1" customWidth="1"/>
    <col min="9205" max="9205" width="8.140625" style="31" bestFit="1" customWidth="1"/>
    <col min="9206" max="9440" width="8.85546875" style="31"/>
    <col min="9441" max="9441" width="54.85546875" style="31" bestFit="1" customWidth="1"/>
    <col min="9442" max="9442" width="13.42578125" style="31" customWidth="1"/>
    <col min="9443" max="9443" width="7.140625" style="31" customWidth="1"/>
    <col min="9444" max="9444" width="14.140625" style="31" customWidth="1"/>
    <col min="9445" max="9445" width="13.42578125" style="31" bestFit="1" customWidth="1"/>
    <col min="9446" max="9447" width="0" style="31" hidden="1" customWidth="1"/>
    <col min="9448" max="9448" width="9.140625" style="31" customWidth="1"/>
    <col min="9449" max="9449" width="11.140625" style="31" bestFit="1" customWidth="1"/>
    <col min="9450" max="9450" width="13.140625" style="31" bestFit="1" customWidth="1"/>
    <col min="9451" max="9451" width="11.140625" style="31" bestFit="1" customWidth="1"/>
    <col min="9452" max="9452" width="11.85546875" style="31" bestFit="1" customWidth="1"/>
    <col min="9453" max="9454" width="8.85546875" style="31"/>
    <col min="9455" max="9455" width="0" style="31" hidden="1" customWidth="1"/>
    <col min="9456" max="9456" width="8.85546875" style="31"/>
    <col min="9457" max="9457" width="9.140625" style="31" bestFit="1" customWidth="1"/>
    <col min="9458" max="9458" width="5.140625" style="31" bestFit="1" customWidth="1"/>
    <col min="9459" max="9459" width="8.42578125" style="31" bestFit="1" customWidth="1"/>
    <col min="9460" max="9460" width="6.140625" style="31" bestFit="1" customWidth="1"/>
    <col min="9461" max="9461" width="8.140625" style="31" bestFit="1" customWidth="1"/>
    <col min="9462" max="9696" width="8.85546875" style="31"/>
    <col min="9697" max="9697" width="54.85546875" style="31" bestFit="1" customWidth="1"/>
    <col min="9698" max="9698" width="13.42578125" style="31" customWidth="1"/>
    <col min="9699" max="9699" width="7.140625" style="31" customWidth="1"/>
    <col min="9700" max="9700" width="14.140625" style="31" customWidth="1"/>
    <col min="9701" max="9701" width="13.42578125" style="31" bestFit="1" customWidth="1"/>
    <col min="9702" max="9703" width="0" style="31" hidden="1" customWidth="1"/>
    <col min="9704" max="9704" width="9.140625" style="31" customWidth="1"/>
    <col min="9705" max="9705" width="11.140625" style="31" bestFit="1" customWidth="1"/>
    <col min="9706" max="9706" width="13.140625" style="31" bestFit="1" customWidth="1"/>
    <col min="9707" max="9707" width="11.140625" style="31" bestFit="1" customWidth="1"/>
    <col min="9708" max="9708" width="11.85546875" style="31" bestFit="1" customWidth="1"/>
    <col min="9709" max="9710" width="8.85546875" style="31"/>
    <col min="9711" max="9711" width="0" style="31" hidden="1" customWidth="1"/>
    <col min="9712" max="9712" width="8.85546875" style="31"/>
    <col min="9713" max="9713" width="9.140625" style="31" bestFit="1" customWidth="1"/>
    <col min="9714" max="9714" width="5.140625" style="31" bestFit="1" customWidth="1"/>
    <col min="9715" max="9715" width="8.42578125" style="31" bestFit="1" customWidth="1"/>
    <col min="9716" max="9716" width="6.140625" style="31" bestFit="1" customWidth="1"/>
    <col min="9717" max="9717" width="8.140625" style="31" bestFit="1" customWidth="1"/>
    <col min="9718" max="9952" width="8.85546875" style="31"/>
    <col min="9953" max="9953" width="54.85546875" style="31" bestFit="1" customWidth="1"/>
    <col min="9954" max="9954" width="13.42578125" style="31" customWidth="1"/>
    <col min="9955" max="9955" width="7.140625" style="31" customWidth="1"/>
    <col min="9956" max="9956" width="14.140625" style="31" customWidth="1"/>
    <col min="9957" max="9957" width="13.42578125" style="31" bestFit="1" customWidth="1"/>
    <col min="9958" max="9959" width="0" style="31" hidden="1" customWidth="1"/>
    <col min="9960" max="9960" width="9.140625" style="31" customWidth="1"/>
    <col min="9961" max="9961" width="11.140625" style="31" bestFit="1" customWidth="1"/>
    <col min="9962" max="9962" width="13.140625" style="31" bestFit="1" customWidth="1"/>
    <col min="9963" max="9963" width="11.140625" style="31" bestFit="1" customWidth="1"/>
    <col min="9964" max="9964" width="11.85546875" style="31" bestFit="1" customWidth="1"/>
    <col min="9965" max="9966" width="8.85546875" style="31"/>
    <col min="9967" max="9967" width="0" style="31" hidden="1" customWidth="1"/>
    <col min="9968" max="9968" width="8.85546875" style="31"/>
    <col min="9969" max="9969" width="9.140625" style="31" bestFit="1" customWidth="1"/>
    <col min="9970" max="9970" width="5.140625" style="31" bestFit="1" customWidth="1"/>
    <col min="9971" max="9971" width="8.42578125" style="31" bestFit="1" customWidth="1"/>
    <col min="9972" max="9972" width="6.140625" style="31" bestFit="1" customWidth="1"/>
    <col min="9973" max="9973" width="8.140625" style="31" bestFit="1" customWidth="1"/>
    <col min="9974" max="10208" width="8.85546875" style="31"/>
    <col min="10209" max="10209" width="54.85546875" style="31" bestFit="1" customWidth="1"/>
    <col min="10210" max="10210" width="13.42578125" style="31" customWidth="1"/>
    <col min="10211" max="10211" width="7.140625" style="31" customWidth="1"/>
    <col min="10212" max="10212" width="14.140625" style="31" customWidth="1"/>
    <col min="10213" max="10213" width="13.42578125" style="31" bestFit="1" customWidth="1"/>
    <col min="10214" max="10215" width="0" style="31" hidden="1" customWidth="1"/>
    <col min="10216" max="10216" width="9.140625" style="31" customWidth="1"/>
    <col min="10217" max="10217" width="11.140625" style="31" bestFit="1" customWidth="1"/>
    <col min="10218" max="10218" width="13.140625" style="31" bestFit="1" customWidth="1"/>
    <col min="10219" max="10219" width="11.140625" style="31" bestFit="1" customWidth="1"/>
    <col min="10220" max="10220" width="11.85546875" style="31" bestFit="1" customWidth="1"/>
    <col min="10221" max="10222" width="8.85546875" style="31"/>
    <col min="10223" max="10223" width="0" style="31" hidden="1" customWidth="1"/>
    <col min="10224" max="10224" width="8.85546875" style="31"/>
    <col min="10225" max="10225" width="9.140625" style="31" bestFit="1" customWidth="1"/>
    <col min="10226" max="10226" width="5.140625" style="31" bestFit="1" customWidth="1"/>
    <col min="10227" max="10227" width="8.42578125" style="31" bestFit="1" customWidth="1"/>
    <col min="10228" max="10228" width="6.140625" style="31" bestFit="1" customWidth="1"/>
    <col min="10229" max="10229" width="8.140625" style="31" bestFit="1" customWidth="1"/>
    <col min="10230" max="10464" width="8.85546875" style="31"/>
    <col min="10465" max="10465" width="54.85546875" style="31" bestFit="1" customWidth="1"/>
    <col min="10466" max="10466" width="13.42578125" style="31" customWidth="1"/>
    <col min="10467" max="10467" width="7.140625" style="31" customWidth="1"/>
    <col min="10468" max="10468" width="14.140625" style="31" customWidth="1"/>
    <col min="10469" max="10469" width="13.42578125" style="31" bestFit="1" customWidth="1"/>
    <col min="10470" max="10471" width="0" style="31" hidden="1" customWidth="1"/>
    <col min="10472" max="10472" width="9.140625" style="31" customWidth="1"/>
    <col min="10473" max="10473" width="11.140625" style="31" bestFit="1" customWidth="1"/>
    <col min="10474" max="10474" width="13.140625" style="31" bestFit="1" customWidth="1"/>
    <col min="10475" max="10475" width="11.140625" style="31" bestFit="1" customWidth="1"/>
    <col min="10476" max="10476" width="11.85546875" style="31" bestFit="1" customWidth="1"/>
    <col min="10477" max="10478" width="8.85546875" style="31"/>
    <col min="10479" max="10479" width="0" style="31" hidden="1" customWidth="1"/>
    <col min="10480" max="10480" width="8.85546875" style="31"/>
    <col min="10481" max="10481" width="9.140625" style="31" bestFit="1" customWidth="1"/>
    <col min="10482" max="10482" width="5.140625" style="31" bestFit="1" customWidth="1"/>
    <col min="10483" max="10483" width="8.42578125" style="31" bestFit="1" customWidth="1"/>
    <col min="10484" max="10484" width="6.140625" style="31" bestFit="1" customWidth="1"/>
    <col min="10485" max="10485" width="8.140625" style="31" bestFit="1" customWidth="1"/>
    <col min="10486" max="10720" width="8.85546875" style="31"/>
    <col min="10721" max="10721" width="54.85546875" style="31" bestFit="1" customWidth="1"/>
    <col min="10722" max="10722" width="13.42578125" style="31" customWidth="1"/>
    <col min="10723" max="10723" width="7.140625" style="31" customWidth="1"/>
    <col min="10724" max="10724" width="14.140625" style="31" customWidth="1"/>
    <col min="10725" max="10725" width="13.42578125" style="31" bestFit="1" customWidth="1"/>
    <col min="10726" max="10727" width="0" style="31" hidden="1" customWidth="1"/>
    <col min="10728" max="10728" width="9.140625" style="31" customWidth="1"/>
    <col min="10729" max="10729" width="11.140625" style="31" bestFit="1" customWidth="1"/>
    <col min="10730" max="10730" width="13.140625" style="31" bestFit="1" customWidth="1"/>
    <col min="10731" max="10731" width="11.140625" style="31" bestFit="1" customWidth="1"/>
    <col min="10732" max="10732" width="11.85546875" style="31" bestFit="1" customWidth="1"/>
    <col min="10733" max="10734" width="8.85546875" style="31"/>
    <col min="10735" max="10735" width="0" style="31" hidden="1" customWidth="1"/>
    <col min="10736" max="10736" width="8.85546875" style="31"/>
    <col min="10737" max="10737" width="9.140625" style="31" bestFit="1" customWidth="1"/>
    <col min="10738" max="10738" width="5.140625" style="31" bestFit="1" customWidth="1"/>
    <col min="10739" max="10739" width="8.42578125" style="31" bestFit="1" customWidth="1"/>
    <col min="10740" max="10740" width="6.140625" style="31" bestFit="1" customWidth="1"/>
    <col min="10741" max="10741" width="8.140625" style="31" bestFit="1" customWidth="1"/>
    <col min="10742" max="10976" width="8.85546875" style="31"/>
    <col min="10977" max="10977" width="54.85546875" style="31" bestFit="1" customWidth="1"/>
    <col min="10978" max="10978" width="13.42578125" style="31" customWidth="1"/>
    <col min="10979" max="10979" width="7.140625" style="31" customWidth="1"/>
    <col min="10980" max="10980" width="14.140625" style="31" customWidth="1"/>
    <col min="10981" max="10981" width="13.42578125" style="31" bestFit="1" customWidth="1"/>
    <col min="10982" max="10983" width="0" style="31" hidden="1" customWidth="1"/>
    <col min="10984" max="10984" width="9.140625" style="31" customWidth="1"/>
    <col min="10985" max="10985" width="11.140625" style="31" bestFit="1" customWidth="1"/>
    <col min="10986" max="10986" width="13.140625" style="31" bestFit="1" customWidth="1"/>
    <col min="10987" max="10987" width="11.140625" style="31" bestFit="1" customWidth="1"/>
    <col min="10988" max="10988" width="11.85546875" style="31" bestFit="1" customWidth="1"/>
    <col min="10989" max="10990" width="8.85546875" style="31"/>
    <col min="10991" max="10991" width="0" style="31" hidden="1" customWidth="1"/>
    <col min="10992" max="10992" width="8.85546875" style="31"/>
    <col min="10993" max="10993" width="9.140625" style="31" bestFit="1" customWidth="1"/>
    <col min="10994" max="10994" width="5.140625" style="31" bestFit="1" customWidth="1"/>
    <col min="10995" max="10995" width="8.42578125" style="31" bestFit="1" customWidth="1"/>
    <col min="10996" max="10996" width="6.140625" style="31" bestFit="1" customWidth="1"/>
    <col min="10997" max="10997" width="8.140625" style="31" bestFit="1" customWidth="1"/>
    <col min="10998" max="11232" width="8.85546875" style="31"/>
    <col min="11233" max="11233" width="54.85546875" style="31" bestFit="1" customWidth="1"/>
    <col min="11234" max="11234" width="13.42578125" style="31" customWidth="1"/>
    <col min="11235" max="11235" width="7.140625" style="31" customWidth="1"/>
    <col min="11236" max="11236" width="14.140625" style="31" customWidth="1"/>
    <col min="11237" max="11237" width="13.42578125" style="31" bestFit="1" customWidth="1"/>
    <col min="11238" max="11239" width="0" style="31" hidden="1" customWidth="1"/>
    <col min="11240" max="11240" width="9.140625" style="31" customWidth="1"/>
    <col min="11241" max="11241" width="11.140625" style="31" bestFit="1" customWidth="1"/>
    <col min="11242" max="11242" width="13.140625" style="31" bestFit="1" customWidth="1"/>
    <col min="11243" max="11243" width="11.140625" style="31" bestFit="1" customWidth="1"/>
    <col min="11244" max="11244" width="11.85546875" style="31" bestFit="1" customWidth="1"/>
    <col min="11245" max="11246" width="8.85546875" style="31"/>
    <col min="11247" max="11247" width="0" style="31" hidden="1" customWidth="1"/>
    <col min="11248" max="11248" width="8.85546875" style="31"/>
    <col min="11249" max="11249" width="9.140625" style="31" bestFit="1" customWidth="1"/>
    <col min="11250" max="11250" width="5.140625" style="31" bestFit="1" customWidth="1"/>
    <col min="11251" max="11251" width="8.42578125" style="31" bestFit="1" customWidth="1"/>
    <col min="11252" max="11252" width="6.140625" style="31" bestFit="1" customWidth="1"/>
    <col min="11253" max="11253" width="8.140625" style="31" bestFit="1" customWidth="1"/>
    <col min="11254" max="11488" width="8.85546875" style="31"/>
    <col min="11489" max="11489" width="54.85546875" style="31" bestFit="1" customWidth="1"/>
    <col min="11490" max="11490" width="13.42578125" style="31" customWidth="1"/>
    <col min="11491" max="11491" width="7.140625" style="31" customWidth="1"/>
    <col min="11492" max="11492" width="14.140625" style="31" customWidth="1"/>
    <col min="11493" max="11493" width="13.42578125" style="31" bestFit="1" customWidth="1"/>
    <col min="11494" max="11495" width="0" style="31" hidden="1" customWidth="1"/>
    <col min="11496" max="11496" width="9.140625" style="31" customWidth="1"/>
    <col min="11497" max="11497" width="11.140625" style="31" bestFit="1" customWidth="1"/>
    <col min="11498" max="11498" width="13.140625" style="31" bestFit="1" customWidth="1"/>
    <col min="11499" max="11499" width="11.140625" style="31" bestFit="1" customWidth="1"/>
    <col min="11500" max="11500" width="11.85546875" style="31" bestFit="1" customWidth="1"/>
    <col min="11501" max="11502" width="8.85546875" style="31"/>
    <col min="11503" max="11503" width="0" style="31" hidden="1" customWidth="1"/>
    <col min="11504" max="11504" width="8.85546875" style="31"/>
    <col min="11505" max="11505" width="9.140625" style="31" bestFit="1" customWidth="1"/>
    <col min="11506" max="11506" width="5.140625" style="31" bestFit="1" customWidth="1"/>
    <col min="11507" max="11507" width="8.42578125" style="31" bestFit="1" customWidth="1"/>
    <col min="11508" max="11508" width="6.140625" style="31" bestFit="1" customWidth="1"/>
    <col min="11509" max="11509" width="8.140625" style="31" bestFit="1" customWidth="1"/>
    <col min="11510" max="11744" width="8.85546875" style="31"/>
    <col min="11745" max="11745" width="54.85546875" style="31" bestFit="1" customWidth="1"/>
    <col min="11746" max="11746" width="13.42578125" style="31" customWidth="1"/>
    <col min="11747" max="11747" width="7.140625" style="31" customWidth="1"/>
    <col min="11748" max="11748" width="14.140625" style="31" customWidth="1"/>
    <col min="11749" max="11749" width="13.42578125" style="31" bestFit="1" customWidth="1"/>
    <col min="11750" max="11751" width="0" style="31" hidden="1" customWidth="1"/>
    <col min="11752" max="11752" width="9.140625" style="31" customWidth="1"/>
    <col min="11753" max="11753" width="11.140625" style="31" bestFit="1" customWidth="1"/>
    <col min="11754" max="11754" width="13.140625" style="31" bestFit="1" customWidth="1"/>
    <col min="11755" max="11755" width="11.140625" style="31" bestFit="1" customWidth="1"/>
    <col min="11756" max="11756" width="11.85546875" style="31" bestFit="1" customWidth="1"/>
    <col min="11757" max="11758" width="8.85546875" style="31"/>
    <col min="11759" max="11759" width="0" style="31" hidden="1" customWidth="1"/>
    <col min="11760" max="11760" width="8.85546875" style="31"/>
    <col min="11761" max="11761" width="9.140625" style="31" bestFit="1" customWidth="1"/>
    <col min="11762" max="11762" width="5.140625" style="31" bestFit="1" customWidth="1"/>
    <col min="11763" max="11763" width="8.42578125" style="31" bestFit="1" customWidth="1"/>
    <col min="11764" max="11764" width="6.140625" style="31" bestFit="1" customWidth="1"/>
    <col min="11765" max="11765" width="8.140625" style="31" bestFit="1" customWidth="1"/>
    <col min="11766" max="12000" width="8.85546875" style="31"/>
    <col min="12001" max="12001" width="54.85546875" style="31" bestFit="1" customWidth="1"/>
    <col min="12002" max="12002" width="13.42578125" style="31" customWidth="1"/>
    <col min="12003" max="12003" width="7.140625" style="31" customWidth="1"/>
    <col min="12004" max="12004" width="14.140625" style="31" customWidth="1"/>
    <col min="12005" max="12005" width="13.42578125" style="31" bestFit="1" customWidth="1"/>
    <col min="12006" max="12007" width="0" style="31" hidden="1" customWidth="1"/>
    <col min="12008" max="12008" width="9.140625" style="31" customWidth="1"/>
    <col min="12009" max="12009" width="11.140625" style="31" bestFit="1" customWidth="1"/>
    <col min="12010" max="12010" width="13.140625" style="31" bestFit="1" customWidth="1"/>
    <col min="12011" max="12011" width="11.140625" style="31" bestFit="1" customWidth="1"/>
    <col min="12012" max="12012" width="11.85546875" style="31" bestFit="1" customWidth="1"/>
    <col min="12013" max="12014" width="8.85546875" style="31"/>
    <col min="12015" max="12015" width="0" style="31" hidden="1" customWidth="1"/>
    <col min="12016" max="12016" width="8.85546875" style="31"/>
    <col min="12017" max="12017" width="9.140625" style="31" bestFit="1" customWidth="1"/>
    <col min="12018" max="12018" width="5.140625" style="31" bestFit="1" customWidth="1"/>
    <col min="12019" max="12019" width="8.42578125" style="31" bestFit="1" customWidth="1"/>
    <col min="12020" max="12020" width="6.140625" style="31" bestFit="1" customWidth="1"/>
    <col min="12021" max="12021" width="8.140625" style="31" bestFit="1" customWidth="1"/>
    <col min="12022" max="12256" width="8.85546875" style="31"/>
    <col min="12257" max="12257" width="54.85546875" style="31" bestFit="1" customWidth="1"/>
    <col min="12258" max="12258" width="13.42578125" style="31" customWidth="1"/>
    <col min="12259" max="12259" width="7.140625" style="31" customWidth="1"/>
    <col min="12260" max="12260" width="14.140625" style="31" customWidth="1"/>
    <col min="12261" max="12261" width="13.42578125" style="31" bestFit="1" customWidth="1"/>
    <col min="12262" max="12263" width="0" style="31" hidden="1" customWidth="1"/>
    <col min="12264" max="12264" width="9.140625" style="31" customWidth="1"/>
    <col min="12265" max="12265" width="11.140625" style="31" bestFit="1" customWidth="1"/>
    <col min="12266" max="12266" width="13.140625" style="31" bestFit="1" customWidth="1"/>
    <col min="12267" max="12267" width="11.140625" style="31" bestFit="1" customWidth="1"/>
    <col min="12268" max="12268" width="11.85546875" style="31" bestFit="1" customWidth="1"/>
    <col min="12269" max="12270" width="8.85546875" style="31"/>
    <col min="12271" max="12271" width="0" style="31" hidden="1" customWidth="1"/>
    <col min="12272" max="12272" width="8.85546875" style="31"/>
    <col min="12273" max="12273" width="9.140625" style="31" bestFit="1" customWidth="1"/>
    <col min="12274" max="12274" width="5.140625" style="31" bestFit="1" customWidth="1"/>
    <col min="12275" max="12275" width="8.42578125" style="31" bestFit="1" customWidth="1"/>
    <col min="12276" max="12276" width="6.140625" style="31" bestFit="1" customWidth="1"/>
    <col min="12277" max="12277" width="8.140625" style="31" bestFit="1" customWidth="1"/>
    <col min="12278" max="12512" width="8.85546875" style="31"/>
    <col min="12513" max="12513" width="54.85546875" style="31" bestFit="1" customWidth="1"/>
    <col min="12514" max="12514" width="13.42578125" style="31" customWidth="1"/>
    <col min="12515" max="12515" width="7.140625" style="31" customWidth="1"/>
    <col min="12516" max="12516" width="14.140625" style="31" customWidth="1"/>
    <col min="12517" max="12517" width="13.42578125" style="31" bestFit="1" customWidth="1"/>
    <col min="12518" max="12519" width="0" style="31" hidden="1" customWidth="1"/>
    <col min="12520" max="12520" width="9.140625" style="31" customWidth="1"/>
    <col min="12521" max="12521" width="11.140625" style="31" bestFit="1" customWidth="1"/>
    <col min="12522" max="12522" width="13.140625" style="31" bestFit="1" customWidth="1"/>
    <col min="12523" max="12523" width="11.140625" style="31" bestFit="1" customWidth="1"/>
    <col min="12524" max="12524" width="11.85546875" style="31" bestFit="1" customWidth="1"/>
    <col min="12525" max="12526" width="8.85546875" style="31"/>
    <col min="12527" max="12527" width="0" style="31" hidden="1" customWidth="1"/>
    <col min="12528" max="12528" width="8.85546875" style="31"/>
    <col min="12529" max="12529" width="9.140625" style="31" bestFit="1" customWidth="1"/>
    <col min="12530" max="12530" width="5.140625" style="31" bestFit="1" customWidth="1"/>
    <col min="12531" max="12531" width="8.42578125" style="31" bestFit="1" customWidth="1"/>
    <col min="12532" max="12532" width="6.140625" style="31" bestFit="1" customWidth="1"/>
    <col min="12533" max="12533" width="8.140625" style="31" bestFit="1" customWidth="1"/>
    <col min="12534" max="12768" width="8.85546875" style="31"/>
    <col min="12769" max="12769" width="54.85546875" style="31" bestFit="1" customWidth="1"/>
    <col min="12770" max="12770" width="13.42578125" style="31" customWidth="1"/>
    <col min="12771" max="12771" width="7.140625" style="31" customWidth="1"/>
    <col min="12772" max="12772" width="14.140625" style="31" customWidth="1"/>
    <col min="12773" max="12773" width="13.42578125" style="31" bestFit="1" customWidth="1"/>
    <col min="12774" max="12775" width="0" style="31" hidden="1" customWidth="1"/>
    <col min="12776" max="12776" width="9.140625" style="31" customWidth="1"/>
    <col min="12777" max="12777" width="11.140625" style="31" bestFit="1" customWidth="1"/>
    <col min="12778" max="12778" width="13.140625" style="31" bestFit="1" customWidth="1"/>
    <col min="12779" max="12779" width="11.140625" style="31" bestFit="1" customWidth="1"/>
    <col min="12780" max="12780" width="11.85546875" style="31" bestFit="1" customWidth="1"/>
    <col min="12781" max="12782" width="8.85546875" style="31"/>
    <col min="12783" max="12783" width="0" style="31" hidden="1" customWidth="1"/>
    <col min="12784" max="12784" width="8.85546875" style="31"/>
    <col min="12785" max="12785" width="9.140625" style="31" bestFit="1" customWidth="1"/>
    <col min="12786" max="12786" width="5.140625" style="31" bestFit="1" customWidth="1"/>
    <col min="12787" max="12787" width="8.42578125" style="31" bestFit="1" customWidth="1"/>
    <col min="12788" max="12788" width="6.140625" style="31" bestFit="1" customWidth="1"/>
    <col min="12789" max="12789" width="8.140625" style="31" bestFit="1" customWidth="1"/>
    <col min="12790" max="13024" width="8.85546875" style="31"/>
    <col min="13025" max="13025" width="54.85546875" style="31" bestFit="1" customWidth="1"/>
    <col min="13026" max="13026" width="13.42578125" style="31" customWidth="1"/>
    <col min="13027" max="13027" width="7.140625" style="31" customWidth="1"/>
    <col min="13028" max="13028" width="14.140625" style="31" customWidth="1"/>
    <col min="13029" max="13029" width="13.42578125" style="31" bestFit="1" customWidth="1"/>
    <col min="13030" max="13031" width="0" style="31" hidden="1" customWidth="1"/>
    <col min="13032" max="13032" width="9.140625" style="31" customWidth="1"/>
    <col min="13033" max="13033" width="11.140625" style="31" bestFit="1" customWidth="1"/>
    <col min="13034" max="13034" width="13.140625" style="31" bestFit="1" customWidth="1"/>
    <col min="13035" max="13035" width="11.140625" style="31" bestFit="1" customWidth="1"/>
    <col min="13036" max="13036" width="11.85546875" style="31" bestFit="1" customWidth="1"/>
    <col min="13037" max="13038" width="8.85546875" style="31"/>
    <col min="13039" max="13039" width="0" style="31" hidden="1" customWidth="1"/>
    <col min="13040" max="13040" width="8.85546875" style="31"/>
    <col min="13041" max="13041" width="9.140625" style="31" bestFit="1" customWidth="1"/>
    <col min="13042" max="13042" width="5.140625" style="31" bestFit="1" customWidth="1"/>
    <col min="13043" max="13043" width="8.42578125" style="31" bestFit="1" customWidth="1"/>
    <col min="13044" max="13044" width="6.140625" style="31" bestFit="1" customWidth="1"/>
    <col min="13045" max="13045" width="8.140625" style="31" bestFit="1" customWidth="1"/>
    <col min="13046" max="13280" width="8.85546875" style="31"/>
    <col min="13281" max="13281" width="54.85546875" style="31" bestFit="1" customWidth="1"/>
    <col min="13282" max="13282" width="13.42578125" style="31" customWidth="1"/>
    <col min="13283" max="13283" width="7.140625" style="31" customWidth="1"/>
    <col min="13284" max="13284" width="14.140625" style="31" customWidth="1"/>
    <col min="13285" max="13285" width="13.42578125" style="31" bestFit="1" customWidth="1"/>
    <col min="13286" max="13287" width="0" style="31" hidden="1" customWidth="1"/>
    <col min="13288" max="13288" width="9.140625" style="31" customWidth="1"/>
    <col min="13289" max="13289" width="11.140625" style="31" bestFit="1" customWidth="1"/>
    <col min="13290" max="13290" width="13.140625" style="31" bestFit="1" customWidth="1"/>
    <col min="13291" max="13291" width="11.140625" style="31" bestFit="1" customWidth="1"/>
    <col min="13292" max="13292" width="11.85546875" style="31" bestFit="1" customWidth="1"/>
    <col min="13293" max="13294" width="8.85546875" style="31"/>
    <col min="13295" max="13295" width="0" style="31" hidden="1" customWidth="1"/>
    <col min="13296" max="13296" width="8.85546875" style="31"/>
    <col min="13297" max="13297" width="9.140625" style="31" bestFit="1" customWidth="1"/>
    <col min="13298" max="13298" width="5.140625" style="31" bestFit="1" customWidth="1"/>
    <col min="13299" max="13299" width="8.42578125" style="31" bestFit="1" customWidth="1"/>
    <col min="13300" max="13300" width="6.140625" style="31" bestFit="1" customWidth="1"/>
    <col min="13301" max="13301" width="8.140625" style="31" bestFit="1" customWidth="1"/>
    <col min="13302" max="13536" width="8.85546875" style="31"/>
    <col min="13537" max="13537" width="54.85546875" style="31" bestFit="1" customWidth="1"/>
    <col min="13538" max="13538" width="13.42578125" style="31" customWidth="1"/>
    <col min="13539" max="13539" width="7.140625" style="31" customWidth="1"/>
    <col min="13540" max="13540" width="14.140625" style="31" customWidth="1"/>
    <col min="13541" max="13541" width="13.42578125" style="31" bestFit="1" customWidth="1"/>
    <col min="13542" max="13543" width="0" style="31" hidden="1" customWidth="1"/>
    <col min="13544" max="13544" width="9.140625" style="31" customWidth="1"/>
    <col min="13545" max="13545" width="11.140625" style="31" bestFit="1" customWidth="1"/>
    <col min="13546" max="13546" width="13.140625" style="31" bestFit="1" customWidth="1"/>
    <col min="13547" max="13547" width="11.140625" style="31" bestFit="1" customWidth="1"/>
    <col min="13548" max="13548" width="11.85546875" style="31" bestFit="1" customWidth="1"/>
    <col min="13549" max="13550" width="8.85546875" style="31"/>
    <col min="13551" max="13551" width="0" style="31" hidden="1" customWidth="1"/>
    <col min="13552" max="13552" width="8.85546875" style="31"/>
    <col min="13553" max="13553" width="9.140625" style="31" bestFit="1" customWidth="1"/>
    <col min="13554" max="13554" width="5.140625" style="31" bestFit="1" customWidth="1"/>
    <col min="13555" max="13555" width="8.42578125" style="31" bestFit="1" customWidth="1"/>
    <col min="13556" max="13556" width="6.140625" style="31" bestFit="1" customWidth="1"/>
    <col min="13557" max="13557" width="8.140625" style="31" bestFit="1" customWidth="1"/>
    <col min="13558" max="13792" width="8.85546875" style="31"/>
    <col min="13793" max="13793" width="54.85546875" style="31" bestFit="1" customWidth="1"/>
    <col min="13794" max="13794" width="13.42578125" style="31" customWidth="1"/>
    <col min="13795" max="13795" width="7.140625" style="31" customWidth="1"/>
    <col min="13796" max="13796" width="14.140625" style="31" customWidth="1"/>
    <col min="13797" max="13797" width="13.42578125" style="31" bestFit="1" customWidth="1"/>
    <col min="13798" max="13799" width="0" style="31" hidden="1" customWidth="1"/>
    <col min="13800" max="13800" width="9.140625" style="31" customWidth="1"/>
    <col min="13801" max="13801" width="11.140625" style="31" bestFit="1" customWidth="1"/>
    <col min="13802" max="13802" width="13.140625" style="31" bestFit="1" customWidth="1"/>
    <col min="13803" max="13803" width="11.140625" style="31" bestFit="1" customWidth="1"/>
    <col min="13804" max="13804" width="11.85546875" style="31" bestFit="1" customWidth="1"/>
    <col min="13805" max="13806" width="8.85546875" style="31"/>
    <col min="13807" max="13807" width="0" style="31" hidden="1" customWidth="1"/>
    <col min="13808" max="13808" width="8.85546875" style="31"/>
    <col min="13809" max="13809" width="9.140625" style="31" bestFit="1" customWidth="1"/>
    <col min="13810" max="13810" width="5.140625" style="31" bestFit="1" customWidth="1"/>
    <col min="13811" max="13811" width="8.42578125" style="31" bestFit="1" customWidth="1"/>
    <col min="13812" max="13812" width="6.140625" style="31" bestFit="1" customWidth="1"/>
    <col min="13813" max="13813" width="8.140625" style="31" bestFit="1" customWidth="1"/>
    <col min="13814" max="14048" width="8.85546875" style="31"/>
    <col min="14049" max="14049" width="54.85546875" style="31" bestFit="1" customWidth="1"/>
    <col min="14050" max="14050" width="13.42578125" style="31" customWidth="1"/>
    <col min="14051" max="14051" width="7.140625" style="31" customWidth="1"/>
    <col min="14052" max="14052" width="14.140625" style="31" customWidth="1"/>
    <col min="14053" max="14053" width="13.42578125" style="31" bestFit="1" customWidth="1"/>
    <col min="14054" max="14055" width="0" style="31" hidden="1" customWidth="1"/>
    <col min="14056" max="14056" width="9.140625" style="31" customWidth="1"/>
    <col min="14057" max="14057" width="11.140625" style="31" bestFit="1" customWidth="1"/>
    <col min="14058" max="14058" width="13.140625" style="31" bestFit="1" customWidth="1"/>
    <col min="14059" max="14059" width="11.140625" style="31" bestFit="1" customWidth="1"/>
    <col min="14060" max="14060" width="11.85546875" style="31" bestFit="1" customWidth="1"/>
    <col min="14061" max="14062" width="8.85546875" style="31"/>
    <col min="14063" max="14063" width="0" style="31" hidden="1" customWidth="1"/>
    <col min="14064" max="14064" width="8.85546875" style="31"/>
    <col min="14065" max="14065" width="9.140625" style="31" bestFit="1" customWidth="1"/>
    <col min="14066" max="14066" width="5.140625" style="31" bestFit="1" customWidth="1"/>
    <col min="14067" max="14067" width="8.42578125" style="31" bestFit="1" customWidth="1"/>
    <col min="14068" max="14068" width="6.140625" style="31" bestFit="1" customWidth="1"/>
    <col min="14069" max="14069" width="8.140625" style="31" bestFit="1" customWidth="1"/>
    <col min="14070" max="14304" width="8.85546875" style="31"/>
    <col min="14305" max="14305" width="54.85546875" style="31" bestFit="1" customWidth="1"/>
    <col min="14306" max="14306" width="13.42578125" style="31" customWidth="1"/>
    <col min="14307" max="14307" width="7.140625" style="31" customWidth="1"/>
    <col min="14308" max="14308" width="14.140625" style="31" customWidth="1"/>
    <col min="14309" max="14309" width="13.42578125" style="31" bestFit="1" customWidth="1"/>
    <col min="14310" max="14311" width="0" style="31" hidden="1" customWidth="1"/>
    <col min="14312" max="14312" width="9.140625" style="31" customWidth="1"/>
    <col min="14313" max="14313" width="11.140625" style="31" bestFit="1" customWidth="1"/>
    <col min="14314" max="14314" width="13.140625" style="31" bestFit="1" customWidth="1"/>
    <col min="14315" max="14315" width="11.140625" style="31" bestFit="1" customWidth="1"/>
    <col min="14316" max="14316" width="11.85546875" style="31" bestFit="1" customWidth="1"/>
    <col min="14317" max="14318" width="8.85546875" style="31"/>
    <col min="14319" max="14319" width="0" style="31" hidden="1" customWidth="1"/>
    <col min="14320" max="14320" width="8.85546875" style="31"/>
    <col min="14321" max="14321" width="9.140625" style="31" bestFit="1" customWidth="1"/>
    <col min="14322" max="14322" width="5.140625" style="31" bestFit="1" customWidth="1"/>
    <col min="14323" max="14323" width="8.42578125" style="31" bestFit="1" customWidth="1"/>
    <col min="14324" max="14324" width="6.140625" style="31" bestFit="1" customWidth="1"/>
    <col min="14325" max="14325" width="8.140625" style="31" bestFit="1" customWidth="1"/>
    <col min="14326" max="14560" width="8.85546875" style="31"/>
    <col min="14561" max="14561" width="54.85546875" style="31" bestFit="1" customWidth="1"/>
    <col min="14562" max="14562" width="13.42578125" style="31" customWidth="1"/>
    <col min="14563" max="14563" width="7.140625" style="31" customWidth="1"/>
    <col min="14564" max="14564" width="14.140625" style="31" customWidth="1"/>
    <col min="14565" max="14565" width="13.42578125" style="31" bestFit="1" customWidth="1"/>
    <col min="14566" max="14567" width="0" style="31" hidden="1" customWidth="1"/>
    <col min="14568" max="14568" width="9.140625" style="31" customWidth="1"/>
    <col min="14569" max="14569" width="11.140625" style="31" bestFit="1" customWidth="1"/>
    <col min="14570" max="14570" width="13.140625" style="31" bestFit="1" customWidth="1"/>
    <col min="14571" max="14571" width="11.140625" style="31" bestFit="1" customWidth="1"/>
    <col min="14572" max="14572" width="11.85546875" style="31" bestFit="1" customWidth="1"/>
    <col min="14573" max="14574" width="8.85546875" style="31"/>
    <col min="14575" max="14575" width="0" style="31" hidden="1" customWidth="1"/>
    <col min="14576" max="14576" width="8.85546875" style="31"/>
    <col min="14577" max="14577" width="9.140625" style="31" bestFit="1" customWidth="1"/>
    <col min="14578" max="14578" width="5.140625" style="31" bestFit="1" customWidth="1"/>
    <col min="14579" max="14579" width="8.42578125" style="31" bestFit="1" customWidth="1"/>
    <col min="14580" max="14580" width="6.140625" style="31" bestFit="1" customWidth="1"/>
    <col min="14581" max="14581" width="8.140625" style="31" bestFit="1" customWidth="1"/>
    <col min="14582" max="14816" width="8.85546875" style="31"/>
    <col min="14817" max="14817" width="54.85546875" style="31" bestFit="1" customWidth="1"/>
    <col min="14818" max="14818" width="13.42578125" style="31" customWidth="1"/>
    <col min="14819" max="14819" width="7.140625" style="31" customWidth="1"/>
    <col min="14820" max="14820" width="14.140625" style="31" customWidth="1"/>
    <col min="14821" max="14821" width="13.42578125" style="31" bestFit="1" customWidth="1"/>
    <col min="14822" max="14823" width="0" style="31" hidden="1" customWidth="1"/>
    <col min="14824" max="14824" width="9.140625" style="31" customWidth="1"/>
    <col min="14825" max="14825" width="11.140625" style="31" bestFit="1" customWidth="1"/>
    <col min="14826" max="14826" width="13.140625" style="31" bestFit="1" customWidth="1"/>
    <col min="14827" max="14827" width="11.140625" style="31" bestFit="1" customWidth="1"/>
    <col min="14828" max="14828" width="11.85546875" style="31" bestFit="1" customWidth="1"/>
    <col min="14829" max="14830" width="8.85546875" style="31"/>
    <col min="14831" max="14831" width="0" style="31" hidden="1" customWidth="1"/>
    <col min="14832" max="14832" width="8.85546875" style="31"/>
    <col min="14833" max="14833" width="9.140625" style="31" bestFit="1" customWidth="1"/>
    <col min="14834" max="14834" width="5.140625" style="31" bestFit="1" customWidth="1"/>
    <col min="14835" max="14835" width="8.42578125" style="31" bestFit="1" customWidth="1"/>
    <col min="14836" max="14836" width="6.140625" style="31" bestFit="1" customWidth="1"/>
    <col min="14837" max="14837" width="8.140625" style="31" bestFit="1" customWidth="1"/>
    <col min="14838" max="15072" width="8.85546875" style="31"/>
    <col min="15073" max="15073" width="54.85546875" style="31" bestFit="1" customWidth="1"/>
    <col min="15074" max="15074" width="13.42578125" style="31" customWidth="1"/>
    <col min="15075" max="15075" width="7.140625" style="31" customWidth="1"/>
    <col min="15076" max="15076" width="14.140625" style="31" customWidth="1"/>
    <col min="15077" max="15077" width="13.42578125" style="31" bestFit="1" customWidth="1"/>
    <col min="15078" max="15079" width="0" style="31" hidden="1" customWidth="1"/>
    <col min="15080" max="15080" width="9.140625" style="31" customWidth="1"/>
    <col min="15081" max="15081" width="11.140625" style="31" bestFit="1" customWidth="1"/>
    <col min="15082" max="15082" width="13.140625" style="31" bestFit="1" customWidth="1"/>
    <col min="15083" max="15083" width="11.140625" style="31" bestFit="1" customWidth="1"/>
    <col min="15084" max="15084" width="11.85546875" style="31" bestFit="1" customWidth="1"/>
    <col min="15085" max="15086" width="8.85546875" style="31"/>
    <col min="15087" max="15087" width="0" style="31" hidden="1" customWidth="1"/>
    <col min="15088" max="15088" width="8.85546875" style="31"/>
    <col min="15089" max="15089" width="9.140625" style="31" bestFit="1" customWidth="1"/>
    <col min="15090" max="15090" width="5.140625" style="31" bestFit="1" customWidth="1"/>
    <col min="15091" max="15091" width="8.42578125" style="31" bestFit="1" customWidth="1"/>
    <col min="15092" max="15092" width="6.140625" style="31" bestFit="1" customWidth="1"/>
    <col min="15093" max="15093" width="8.140625" style="31" bestFit="1" customWidth="1"/>
    <col min="15094" max="15328" width="8.85546875" style="31"/>
    <col min="15329" max="15329" width="54.85546875" style="31" bestFit="1" customWidth="1"/>
    <col min="15330" max="15330" width="13.42578125" style="31" customWidth="1"/>
    <col min="15331" max="15331" width="7.140625" style="31" customWidth="1"/>
    <col min="15332" max="15332" width="14.140625" style="31" customWidth="1"/>
    <col min="15333" max="15333" width="13.42578125" style="31" bestFit="1" customWidth="1"/>
    <col min="15334" max="15335" width="0" style="31" hidden="1" customWidth="1"/>
    <col min="15336" max="15336" width="9.140625" style="31" customWidth="1"/>
    <col min="15337" max="15337" width="11.140625" style="31" bestFit="1" customWidth="1"/>
    <col min="15338" max="15338" width="13.140625" style="31" bestFit="1" customWidth="1"/>
    <col min="15339" max="15339" width="11.140625" style="31" bestFit="1" customWidth="1"/>
    <col min="15340" max="15340" width="11.85546875" style="31" bestFit="1" customWidth="1"/>
    <col min="15341" max="15342" width="8.85546875" style="31"/>
    <col min="15343" max="15343" width="0" style="31" hidden="1" customWidth="1"/>
    <col min="15344" max="15344" width="8.85546875" style="31"/>
    <col min="15345" max="15345" width="9.140625" style="31" bestFit="1" customWidth="1"/>
    <col min="15346" max="15346" width="5.140625" style="31" bestFit="1" customWidth="1"/>
    <col min="15347" max="15347" width="8.42578125" style="31" bestFit="1" customWidth="1"/>
    <col min="15348" max="15348" width="6.140625" style="31" bestFit="1" customWidth="1"/>
    <col min="15349" max="15349" width="8.140625" style="31" bestFit="1" customWidth="1"/>
    <col min="15350" max="15584" width="8.85546875" style="31"/>
    <col min="15585" max="15585" width="54.85546875" style="31" bestFit="1" customWidth="1"/>
    <col min="15586" max="15586" width="13.42578125" style="31" customWidth="1"/>
    <col min="15587" max="15587" width="7.140625" style="31" customWidth="1"/>
    <col min="15588" max="15588" width="14.140625" style="31" customWidth="1"/>
    <col min="15589" max="15589" width="13.42578125" style="31" bestFit="1" customWidth="1"/>
    <col min="15590" max="15591" width="0" style="31" hidden="1" customWidth="1"/>
    <col min="15592" max="15592" width="9.140625" style="31" customWidth="1"/>
    <col min="15593" max="15593" width="11.140625" style="31" bestFit="1" customWidth="1"/>
    <col min="15594" max="15594" width="13.140625" style="31" bestFit="1" customWidth="1"/>
    <col min="15595" max="15595" width="11.140625" style="31" bestFit="1" customWidth="1"/>
    <col min="15596" max="15596" width="11.85546875" style="31" bestFit="1" customWidth="1"/>
    <col min="15597" max="15598" width="8.85546875" style="31"/>
    <col min="15599" max="15599" width="0" style="31" hidden="1" customWidth="1"/>
    <col min="15600" max="15600" width="8.85546875" style="31"/>
    <col min="15601" max="15601" width="9.140625" style="31" bestFit="1" customWidth="1"/>
    <col min="15602" max="15602" width="5.140625" style="31" bestFit="1" customWidth="1"/>
    <col min="15603" max="15603" width="8.42578125" style="31" bestFit="1" customWidth="1"/>
    <col min="15604" max="15604" width="6.140625" style="31" bestFit="1" customWidth="1"/>
    <col min="15605" max="15605" width="8.140625" style="31" bestFit="1" customWidth="1"/>
    <col min="15606" max="15840" width="8.85546875" style="31"/>
    <col min="15841" max="15841" width="54.85546875" style="31" bestFit="1" customWidth="1"/>
    <col min="15842" max="15842" width="13.42578125" style="31" customWidth="1"/>
    <col min="15843" max="15843" width="7.140625" style="31" customWidth="1"/>
    <col min="15844" max="15844" width="14.140625" style="31" customWidth="1"/>
    <col min="15845" max="15845" width="13.42578125" style="31" bestFit="1" customWidth="1"/>
    <col min="15846" max="15847" width="0" style="31" hidden="1" customWidth="1"/>
    <col min="15848" max="15848" width="9.140625" style="31" customWidth="1"/>
    <col min="15849" max="15849" width="11.140625" style="31" bestFit="1" customWidth="1"/>
    <col min="15850" max="15850" width="13.140625" style="31" bestFit="1" customWidth="1"/>
    <col min="15851" max="15851" width="11.140625" style="31" bestFit="1" customWidth="1"/>
    <col min="15852" max="15852" width="11.85546875" style="31" bestFit="1" customWidth="1"/>
    <col min="15853" max="15854" width="8.85546875" style="31"/>
    <col min="15855" max="15855" width="0" style="31" hidden="1" customWidth="1"/>
    <col min="15856" max="15856" width="8.85546875" style="31"/>
    <col min="15857" max="15857" width="9.140625" style="31" bestFit="1" customWidth="1"/>
    <col min="15858" max="15858" width="5.140625" style="31" bestFit="1" customWidth="1"/>
    <col min="15859" max="15859" width="8.42578125" style="31" bestFit="1" customWidth="1"/>
    <col min="15860" max="15860" width="6.140625" style="31" bestFit="1" customWidth="1"/>
    <col min="15861" max="15861" width="8.140625" style="31" bestFit="1" customWidth="1"/>
    <col min="15862" max="16096" width="8.85546875" style="31"/>
    <col min="16097" max="16097" width="54.85546875" style="31" bestFit="1" customWidth="1"/>
    <col min="16098" max="16098" width="13.42578125" style="31" customWidth="1"/>
    <col min="16099" max="16099" width="7.140625" style="31" customWidth="1"/>
    <col min="16100" max="16100" width="14.140625" style="31" customWidth="1"/>
    <col min="16101" max="16101" width="13.42578125" style="31" bestFit="1" customWidth="1"/>
    <col min="16102" max="16103" width="0" style="31" hidden="1" customWidth="1"/>
    <col min="16104" max="16104" width="9.140625" style="31" customWidth="1"/>
    <col min="16105" max="16105" width="11.140625" style="31" bestFit="1" customWidth="1"/>
    <col min="16106" max="16106" width="13.140625" style="31" bestFit="1" customWidth="1"/>
    <col min="16107" max="16107" width="11.140625" style="31" bestFit="1" customWidth="1"/>
    <col min="16108" max="16108" width="11.85546875" style="31" bestFit="1" customWidth="1"/>
    <col min="16109" max="16110" width="8.85546875" style="31"/>
    <col min="16111" max="16111" width="0" style="31" hidden="1" customWidth="1"/>
    <col min="16112" max="16112" width="8.85546875" style="31"/>
    <col min="16113" max="16113" width="9.140625" style="31" bestFit="1" customWidth="1"/>
    <col min="16114" max="16114" width="5.140625" style="31" bestFit="1" customWidth="1"/>
    <col min="16115" max="16115" width="8.42578125" style="31" bestFit="1" customWidth="1"/>
    <col min="16116" max="16116" width="6.140625" style="31" bestFit="1" customWidth="1"/>
    <col min="16117" max="16117" width="8.140625" style="31" bestFit="1" customWidth="1"/>
    <col min="16118" max="16384" width="8.85546875" style="31"/>
  </cols>
  <sheetData>
    <row r="1" spans="1:5" x14ac:dyDescent="0.25">
      <c r="A1" s="1" t="s">
        <v>93</v>
      </c>
      <c r="B1" s="56"/>
      <c r="C1" s="56"/>
      <c r="D1" s="56"/>
      <c r="E1" s="56"/>
    </row>
    <row r="2" spans="1:5" s="64" customFormat="1" ht="15" x14ac:dyDescent="0.25">
      <c r="A2" s="17" t="s">
        <v>1</v>
      </c>
      <c r="B2" s="54" t="s">
        <v>116</v>
      </c>
      <c r="C2" s="54" t="s">
        <v>115</v>
      </c>
      <c r="D2" s="42" t="s">
        <v>106</v>
      </c>
      <c r="E2" s="57" t="s">
        <v>105</v>
      </c>
    </row>
    <row r="3" spans="1:5" x14ac:dyDescent="0.25">
      <c r="A3" s="32" t="s">
        <v>52</v>
      </c>
      <c r="B3" s="60">
        <v>5160</v>
      </c>
      <c r="C3" s="60">
        <v>3342</v>
      </c>
      <c r="D3" s="59">
        <v>7722</v>
      </c>
      <c r="E3" s="58">
        <v>11886</v>
      </c>
    </row>
    <row r="4" spans="1:5" x14ac:dyDescent="0.25">
      <c r="A4" s="32" t="s">
        <v>56</v>
      </c>
      <c r="B4" s="85">
        <v>4847</v>
      </c>
      <c r="C4" s="85">
        <v>5165</v>
      </c>
      <c r="D4" s="59">
        <v>5765</v>
      </c>
      <c r="E4" s="58">
        <v>6065</v>
      </c>
    </row>
    <row r="5" spans="1:5" x14ac:dyDescent="0.25">
      <c r="A5" s="32" t="s">
        <v>58</v>
      </c>
      <c r="B5" s="85">
        <f>107</f>
        <v>107</v>
      </c>
      <c r="C5" s="85">
        <v>2183</v>
      </c>
      <c r="D5" s="59">
        <v>2204</v>
      </c>
      <c r="E5" s="58">
        <v>3548</v>
      </c>
    </row>
    <row r="6" spans="1:5" x14ac:dyDescent="0.25">
      <c r="A6" s="32" t="s">
        <v>59</v>
      </c>
      <c r="B6" s="60">
        <v>-226</v>
      </c>
      <c r="C6" s="60">
        <v>-3</v>
      </c>
      <c r="D6" s="59">
        <v>-150</v>
      </c>
      <c r="E6" s="58">
        <v>-248</v>
      </c>
    </row>
    <row r="7" spans="1:5" x14ac:dyDescent="0.25">
      <c r="A7" s="32" t="s">
        <v>60</v>
      </c>
      <c r="B7" s="60">
        <v>438</v>
      </c>
      <c r="C7" s="60">
        <v>1328</v>
      </c>
      <c r="D7" s="59">
        <v>1776</v>
      </c>
      <c r="E7" s="58">
        <v>2593</v>
      </c>
    </row>
    <row r="8" spans="1:5" x14ac:dyDescent="0.25">
      <c r="A8" s="32" t="s">
        <v>61</v>
      </c>
      <c r="B8" s="60">
        <v>1267</v>
      </c>
      <c r="C8" s="60">
        <v>1645</v>
      </c>
      <c r="D8" s="59">
        <v>3045</v>
      </c>
      <c r="E8" s="58">
        <v>3541</v>
      </c>
    </row>
    <row r="9" spans="1:5" x14ac:dyDescent="0.25">
      <c r="A9" s="32" t="s">
        <v>62</v>
      </c>
      <c r="B9" s="60">
        <v>391</v>
      </c>
      <c r="C9" s="60">
        <v>-292</v>
      </c>
      <c r="D9" s="59">
        <v>130</v>
      </c>
      <c r="E9" s="61">
        <v>-157</v>
      </c>
    </row>
    <row r="10" spans="1:5" x14ac:dyDescent="0.25">
      <c r="A10" s="32" t="s">
        <v>63</v>
      </c>
      <c r="B10" s="60">
        <v>0</v>
      </c>
      <c r="C10" s="60">
        <v>0</v>
      </c>
      <c r="D10" s="59">
        <v>-12</v>
      </c>
      <c r="E10" s="61">
        <v>12</v>
      </c>
    </row>
    <row r="11" spans="1:5" x14ac:dyDescent="0.25">
      <c r="A11" s="32" t="s">
        <v>64</v>
      </c>
      <c r="B11" s="60">
        <v>883</v>
      </c>
      <c r="C11" s="60">
        <v>575</v>
      </c>
      <c r="D11" s="59">
        <v>1384</v>
      </c>
      <c r="E11" s="61">
        <v>-904</v>
      </c>
    </row>
    <row r="12" spans="1:5" x14ac:dyDescent="0.25">
      <c r="A12" s="3" t="s">
        <v>65</v>
      </c>
      <c r="B12" s="63">
        <f>SUM(B3:B11)</f>
        <v>12867</v>
      </c>
      <c r="C12" s="63">
        <f>SUM(C3:C11)</f>
        <v>13943</v>
      </c>
      <c r="D12" s="63">
        <v>21865</v>
      </c>
      <c r="E12" s="62">
        <v>26336</v>
      </c>
    </row>
    <row r="13" spans="1:5" x14ac:dyDescent="0.25">
      <c r="A13" s="32" t="s">
        <v>71</v>
      </c>
      <c r="B13" s="59">
        <v>-9626</v>
      </c>
      <c r="C13" s="59">
        <v>-28101</v>
      </c>
      <c r="D13" s="59">
        <v>-7421</v>
      </c>
      <c r="E13" s="61">
        <v>6549</v>
      </c>
    </row>
    <row r="14" spans="1:5" x14ac:dyDescent="0.25">
      <c r="A14" s="31" t="s">
        <v>72</v>
      </c>
      <c r="B14" s="60">
        <v>-994</v>
      </c>
      <c r="C14" s="60">
        <v>-982</v>
      </c>
      <c r="D14" s="59">
        <v>-2132</v>
      </c>
      <c r="E14" s="61">
        <v>-4418</v>
      </c>
    </row>
    <row r="15" spans="1:5" x14ac:dyDescent="0.25">
      <c r="A15" s="31" t="s">
        <v>73</v>
      </c>
      <c r="B15" s="60">
        <v>-341</v>
      </c>
      <c r="C15" s="60">
        <v>-1578</v>
      </c>
      <c r="D15" s="59">
        <v>-1582</v>
      </c>
      <c r="E15" s="61">
        <v>-2187</v>
      </c>
    </row>
    <row r="16" spans="1:5" x14ac:dyDescent="0.25">
      <c r="A16" s="31" t="s">
        <v>74</v>
      </c>
      <c r="B16" s="60">
        <v>17</v>
      </c>
      <c r="C16" s="60">
        <v>3</v>
      </c>
      <c r="D16" s="59">
        <v>138</v>
      </c>
      <c r="E16" s="61">
        <v>249</v>
      </c>
    </row>
    <row r="17" spans="1:5" x14ac:dyDescent="0.25">
      <c r="A17" s="33" t="s">
        <v>75</v>
      </c>
      <c r="B17" s="63">
        <f>SUM(B12:B16)</f>
        <v>1923</v>
      </c>
      <c r="C17" s="63">
        <f>SUM(C12:C16)</f>
        <v>-16715</v>
      </c>
      <c r="D17" s="63">
        <v>10868</v>
      </c>
      <c r="E17" s="62">
        <v>26529</v>
      </c>
    </row>
    <row r="18" spans="1:5" x14ac:dyDescent="0.25">
      <c r="A18" s="31" t="s">
        <v>76</v>
      </c>
      <c r="B18" s="60">
        <v>-3572</v>
      </c>
      <c r="C18" s="60">
        <v>-5015</v>
      </c>
      <c r="D18" s="59">
        <v>-5512</v>
      </c>
      <c r="E18" s="61">
        <v>-5464</v>
      </c>
    </row>
    <row r="19" spans="1:5" x14ac:dyDescent="0.25">
      <c r="A19" s="31" t="s">
        <v>77</v>
      </c>
      <c r="B19" s="60">
        <v>40</v>
      </c>
      <c r="C19" s="60">
        <v>59</v>
      </c>
      <c r="D19" s="59">
        <v>79</v>
      </c>
      <c r="E19" s="61">
        <v>34</v>
      </c>
    </row>
    <row r="20" spans="1:5" x14ac:dyDescent="0.25">
      <c r="A20" s="31" t="s">
        <v>78</v>
      </c>
      <c r="B20" s="60">
        <v>-231</v>
      </c>
      <c r="C20" s="60">
        <v>-133</v>
      </c>
      <c r="D20" s="59">
        <v>-204</v>
      </c>
      <c r="E20" s="61">
        <v>-20</v>
      </c>
    </row>
    <row r="21" spans="1:5" x14ac:dyDescent="0.25">
      <c r="A21" s="31" t="s">
        <v>79</v>
      </c>
      <c r="B21" s="60">
        <v>0</v>
      </c>
      <c r="C21" s="60">
        <v>-13984</v>
      </c>
      <c r="D21" s="59">
        <v>-21985</v>
      </c>
      <c r="E21" s="61">
        <v>-51035</v>
      </c>
    </row>
    <row r="22" spans="1:5" x14ac:dyDescent="0.25">
      <c r="A22" s="33" t="s">
        <v>80</v>
      </c>
      <c r="B22" s="63">
        <f>SUM(B18:B21)</f>
        <v>-3763</v>
      </c>
      <c r="C22" s="63">
        <f>SUM(C18:C21)</f>
        <v>-19073</v>
      </c>
      <c r="D22" s="63">
        <v>-27622</v>
      </c>
      <c r="E22" s="62">
        <v>-56485</v>
      </c>
    </row>
    <row r="23" spans="1:5" x14ac:dyDescent="0.25">
      <c r="A23" s="31" t="s">
        <v>91</v>
      </c>
      <c r="B23" s="64">
        <v>0</v>
      </c>
      <c r="C23" s="60">
        <v>0</v>
      </c>
      <c r="D23" s="59">
        <v>0</v>
      </c>
      <c r="E23" s="61">
        <v>-43</v>
      </c>
    </row>
    <row r="24" spans="1:5" x14ac:dyDescent="0.25">
      <c r="A24" s="31" t="s">
        <v>81</v>
      </c>
      <c r="B24" s="60">
        <v>0</v>
      </c>
      <c r="C24" s="60">
        <v>-45</v>
      </c>
      <c r="D24" s="59">
        <v>-427</v>
      </c>
      <c r="E24" s="61">
        <v>-3279</v>
      </c>
    </row>
    <row r="25" spans="1:5" x14ac:dyDescent="0.25">
      <c r="A25" s="31" t="s">
        <v>94</v>
      </c>
      <c r="B25" s="60">
        <v>0</v>
      </c>
      <c r="C25" s="60">
        <v>18963</v>
      </c>
      <c r="D25" s="59">
        <v>0</v>
      </c>
      <c r="E25" s="61">
        <v>0</v>
      </c>
    </row>
    <row r="26" spans="1:5" x14ac:dyDescent="0.25">
      <c r="A26" s="31" t="s">
        <v>95</v>
      </c>
      <c r="B26" s="60">
        <v>-2902</v>
      </c>
      <c r="C26" s="60">
        <v>0</v>
      </c>
      <c r="D26" s="59">
        <v>0</v>
      </c>
      <c r="E26" s="61">
        <v>0</v>
      </c>
    </row>
    <row r="27" spans="1:5" x14ac:dyDescent="0.25">
      <c r="A27" s="31" t="s">
        <v>82</v>
      </c>
      <c r="B27" s="60">
        <v>-3</v>
      </c>
      <c r="C27" s="60">
        <v>-260</v>
      </c>
      <c r="D27" s="59">
        <v>-242</v>
      </c>
      <c r="E27" s="61">
        <v>-187</v>
      </c>
    </row>
    <row r="28" spans="1:5" x14ac:dyDescent="0.25">
      <c r="A28" s="31" t="s">
        <v>83</v>
      </c>
      <c r="B28" s="60">
        <v>0</v>
      </c>
      <c r="C28" s="60">
        <v>1398</v>
      </c>
      <c r="D28" s="59">
        <v>0</v>
      </c>
      <c r="E28" s="61">
        <v>7778</v>
      </c>
    </row>
    <row r="29" spans="1:5" x14ac:dyDescent="0.25">
      <c r="A29" s="31" t="s">
        <v>84</v>
      </c>
      <c r="B29" s="60">
        <v>0</v>
      </c>
      <c r="C29" s="60">
        <v>3210</v>
      </c>
      <c r="D29" s="59">
        <v>17217</v>
      </c>
      <c r="E29" s="61">
        <v>42186</v>
      </c>
    </row>
    <row r="30" spans="1:5" x14ac:dyDescent="0.25">
      <c r="A30" s="31" t="s">
        <v>85</v>
      </c>
      <c r="B30" s="60">
        <v>-2426</v>
      </c>
      <c r="C30" s="60">
        <v>-17562</v>
      </c>
      <c r="D30" s="59">
        <v>-11003</v>
      </c>
      <c r="E30" s="61">
        <v>-25097</v>
      </c>
    </row>
    <row r="31" spans="1:5" x14ac:dyDescent="0.25">
      <c r="A31" s="33" t="s">
        <v>86</v>
      </c>
      <c r="B31" s="63">
        <f>SUM(B23:B30)</f>
        <v>-5331</v>
      </c>
      <c r="C31" s="63">
        <f>SUM(C23:C30)</f>
        <v>5704</v>
      </c>
      <c r="D31" s="63">
        <v>5545</v>
      </c>
      <c r="E31" s="62">
        <v>21358</v>
      </c>
    </row>
    <row r="32" spans="1:5" x14ac:dyDescent="0.25">
      <c r="A32" s="34" t="s">
        <v>87</v>
      </c>
      <c r="B32" s="60">
        <v>326</v>
      </c>
      <c r="C32" s="60">
        <v>-550</v>
      </c>
      <c r="D32" s="59">
        <v>-113</v>
      </c>
      <c r="E32" s="61">
        <v>1265</v>
      </c>
    </row>
    <row r="33" spans="1:5" x14ac:dyDescent="0.25">
      <c r="A33" s="35" t="s">
        <v>88</v>
      </c>
      <c r="B33" s="65">
        <f>B32+B31+B22+B17</f>
        <v>-6845</v>
      </c>
      <c r="C33" s="65">
        <f>C32+C31+C22+C17</f>
        <v>-30634</v>
      </c>
      <c r="D33" s="65">
        <v>-11322</v>
      </c>
      <c r="E33" s="62">
        <v>-7333</v>
      </c>
    </row>
    <row r="34" spans="1:5" x14ac:dyDescent="0.25">
      <c r="A34" s="35" t="s">
        <v>89</v>
      </c>
      <c r="B34" s="63">
        <v>43135</v>
      </c>
      <c r="C34" s="63">
        <v>68797</v>
      </c>
      <c r="D34" s="63">
        <v>75491</v>
      </c>
      <c r="E34" s="62">
        <v>57851</v>
      </c>
    </row>
    <row r="35" spans="1:5" x14ac:dyDescent="0.25">
      <c r="A35" s="35" t="s">
        <v>90</v>
      </c>
      <c r="B35" s="63">
        <v>36290</v>
      </c>
      <c r="C35" s="63">
        <v>38163</v>
      </c>
      <c r="D35" s="63">
        <v>64169</v>
      </c>
      <c r="E35" s="62">
        <v>50518</v>
      </c>
    </row>
    <row r="36" spans="1:5" x14ac:dyDescent="0.25">
      <c r="D36" s="66"/>
      <c r="E36" s="66"/>
    </row>
    <row r="37" spans="1:5" ht="15" x14ac:dyDescent="0.25">
      <c r="A37" s="31" t="s">
        <v>99</v>
      </c>
    </row>
  </sheetData>
  <pageMargins left="0.70866141732283472" right="0.31496062992125984" top="0.74803149606299213" bottom="0.74803149606299213" header="0.31496062992125984" footer="0.31496062992125984"/>
  <pageSetup paperSize="9" scale="60" orientation="landscape" r:id="rId1"/>
  <headerFooter alignWithMargins="0">
    <oddHeader>&amp;L&amp;"Arial,Bold"CICOR Technologies&amp;RGroup Finance</oddHeader>
    <oddFooter>&amp;L&amp;F / &amp;A | bry | &amp;D&amp;R&amp;P |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427E-F88A-4E0C-A11B-89822DF97403}">
  <dimension ref="A1:F14"/>
  <sheetViews>
    <sheetView tabSelected="1" zoomScaleNormal="100" workbookViewId="0">
      <selection activeCell="L30" sqref="L30"/>
    </sheetView>
  </sheetViews>
  <sheetFormatPr baseColWidth="10" defaultRowHeight="15" x14ac:dyDescent="0.25"/>
  <cols>
    <col min="1" max="1" width="21" customWidth="1"/>
    <col min="3" max="6" width="12.42578125" customWidth="1"/>
  </cols>
  <sheetData>
    <row r="1" spans="1:6" s="31" customFormat="1" ht="13.5" x14ac:dyDescent="0.25">
      <c r="A1" s="1" t="s">
        <v>117</v>
      </c>
      <c r="B1" s="56"/>
      <c r="C1" s="56"/>
      <c r="D1" s="56"/>
      <c r="E1" s="56"/>
      <c r="F1" s="56"/>
    </row>
    <row r="2" spans="1:6" x14ac:dyDescent="0.25">
      <c r="A2" s="2"/>
      <c r="B2" s="2"/>
      <c r="C2" s="81">
        <v>2021</v>
      </c>
      <c r="D2" s="81">
        <v>2022</v>
      </c>
      <c r="E2" s="81">
        <v>2023</v>
      </c>
      <c r="F2" s="80">
        <v>2024</v>
      </c>
    </row>
    <row r="3" spans="1:6" x14ac:dyDescent="0.25">
      <c r="A3" s="2"/>
      <c r="B3" s="2"/>
      <c r="C3" s="76"/>
      <c r="D3" s="76"/>
      <c r="E3" s="76"/>
      <c r="F3" s="58"/>
    </row>
    <row r="4" spans="1:6" x14ac:dyDescent="0.25">
      <c r="A4" s="79" t="s">
        <v>38</v>
      </c>
      <c r="B4" s="79" t="s">
        <v>1</v>
      </c>
      <c r="C4" s="84">
        <v>239044</v>
      </c>
      <c r="D4" s="84">
        <v>313193</v>
      </c>
      <c r="E4" s="84">
        <v>389890</v>
      </c>
      <c r="F4" s="83">
        <v>480836</v>
      </c>
    </row>
    <row r="5" spans="1:6" x14ac:dyDescent="0.25">
      <c r="A5" s="79"/>
      <c r="B5" s="2"/>
      <c r="C5" s="77"/>
      <c r="D5" s="77"/>
      <c r="E5" s="77"/>
      <c r="F5" s="74"/>
    </row>
    <row r="6" spans="1:6" x14ac:dyDescent="0.25">
      <c r="A6" s="2" t="s">
        <v>110</v>
      </c>
      <c r="B6" s="2" t="s">
        <v>1</v>
      </c>
      <c r="C6" s="76">
        <v>24153</v>
      </c>
      <c r="D6" s="76">
        <f>D4-C4</f>
        <v>74149</v>
      </c>
      <c r="E6" s="76">
        <f>E4-D4</f>
        <v>76697</v>
      </c>
      <c r="F6" s="58">
        <f>F4-E4</f>
        <v>90946</v>
      </c>
    </row>
    <row r="7" spans="1:6" x14ac:dyDescent="0.25">
      <c r="A7" s="82" t="s">
        <v>107</v>
      </c>
      <c r="B7" s="2" t="s">
        <v>1</v>
      </c>
      <c r="C7" s="76">
        <v>21055</v>
      </c>
      <c r="D7" s="76">
        <v>33800</v>
      </c>
      <c r="E7" s="76">
        <v>34763</v>
      </c>
      <c r="F7" s="58">
        <v>-6379</v>
      </c>
    </row>
    <row r="8" spans="1:6" x14ac:dyDescent="0.25">
      <c r="A8" s="82" t="s">
        <v>108</v>
      </c>
      <c r="B8" s="2" t="s">
        <v>1</v>
      </c>
      <c r="C8" s="76">
        <v>44</v>
      </c>
      <c r="D8" s="76">
        <v>-5121</v>
      </c>
      <c r="E8" s="76">
        <v>-9419</v>
      </c>
      <c r="F8" s="58">
        <v>-4307</v>
      </c>
    </row>
    <row r="9" spans="1:6" x14ac:dyDescent="0.25">
      <c r="A9" s="82" t="s">
        <v>109</v>
      </c>
      <c r="B9" s="2" t="s">
        <v>1</v>
      </c>
      <c r="C9" s="76">
        <v>3054</v>
      </c>
      <c r="D9" s="76">
        <v>45470</v>
      </c>
      <c r="E9" s="76">
        <v>51353</v>
      </c>
      <c r="F9" s="58">
        <v>101632</v>
      </c>
    </row>
    <row r="10" spans="1:6" x14ac:dyDescent="0.25">
      <c r="A10" s="2"/>
      <c r="B10" s="2"/>
      <c r="C10" s="77"/>
      <c r="D10" s="77"/>
      <c r="E10" s="77"/>
      <c r="F10" s="74"/>
    </row>
    <row r="11" spans="1:6" x14ac:dyDescent="0.25">
      <c r="A11" s="2" t="s">
        <v>110</v>
      </c>
      <c r="B11" s="2" t="s">
        <v>2</v>
      </c>
      <c r="C11" s="78">
        <v>0.1123965173041217</v>
      </c>
      <c r="D11" s="78">
        <v>0.31018975586084552</v>
      </c>
      <c r="E11" s="78">
        <v>0.24488733783960681</v>
      </c>
      <c r="F11" s="75">
        <v>0.23300000000000001</v>
      </c>
    </row>
    <row r="12" spans="1:6" x14ac:dyDescent="0.25">
      <c r="A12" s="2" t="s">
        <v>107</v>
      </c>
      <c r="B12" s="2" t="s">
        <v>2</v>
      </c>
      <c r="C12" s="78">
        <v>9.8000000000000004E-2</v>
      </c>
      <c r="D12" s="78">
        <v>0.14099999999999999</v>
      </c>
      <c r="E12" s="78">
        <v>0.11099545647571944</v>
      </c>
      <c r="F12" s="75">
        <v>-1.6E-2</v>
      </c>
    </row>
    <row r="13" spans="1:6" x14ac:dyDescent="0.25">
      <c r="A13" s="2" t="s">
        <v>108</v>
      </c>
      <c r="B13" s="2" t="s">
        <v>2</v>
      </c>
      <c r="C13" s="78">
        <v>0</v>
      </c>
      <c r="D13" s="78">
        <v>-2.1000000000000001E-2</v>
      </c>
      <c r="E13" s="78">
        <v>-3.0074107658855726E-2</v>
      </c>
      <c r="F13" s="75">
        <v>-1.0999999999999999E-2</v>
      </c>
    </row>
    <row r="14" spans="1:6" x14ac:dyDescent="0.25">
      <c r="A14" s="2" t="s">
        <v>109</v>
      </c>
      <c r="B14" s="2" t="s">
        <v>2</v>
      </c>
      <c r="C14" s="78">
        <v>1.3960566054418286E-2</v>
      </c>
      <c r="D14" s="78">
        <v>0.19</v>
      </c>
      <c r="E14" s="78">
        <v>0.16396598902274317</v>
      </c>
      <c r="F14" s="75">
        <v>0.26100000000000001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BS YE 2021-2024</vt:lpstr>
      <vt:lpstr>BS HY 2021-2024</vt:lpstr>
      <vt:lpstr>IS YE 2021-2024</vt:lpstr>
      <vt:lpstr>IS HY 2021-2024</vt:lpstr>
      <vt:lpstr>CF YE 2021-2024</vt:lpstr>
      <vt:lpstr>CF HY 2021-2024</vt:lpstr>
      <vt:lpstr>Sales Development</vt:lpstr>
      <vt:lpstr>'CF HY 2021-2024'!Druckbereich</vt:lpstr>
      <vt:lpstr>'CF YE 2021-2024'!Druckbereich</vt:lpstr>
      <vt:lpstr>'IS HY 2021-2024'!Druckbereich</vt:lpstr>
      <vt:lpstr>'IS YE 2021-2024'!Druckbereich</vt:lpstr>
      <vt:lpstr>'IS HY 2021-2024'!Drucktitel</vt:lpstr>
      <vt:lpstr>'IS YE 2021-2024'!Drucktitel</vt:lpstr>
    </vt:vector>
  </TitlesOfParts>
  <Company>Swisstronics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nsppr112_NSW</dc:title>
  <dc:creator>Maeder, Robin</dc:creator>
  <cp:lastModifiedBy>Gnos, Julia</cp:lastModifiedBy>
  <dcterms:created xsi:type="dcterms:W3CDTF">2024-12-24T09:01:05Z</dcterms:created>
  <dcterms:modified xsi:type="dcterms:W3CDTF">2025-06-04T08:21:05Z</dcterms:modified>
  <cp:category>nsppr112_NSW</cp:category>
</cp:coreProperties>
</file>